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71" yWindow="240" windowWidth="11880" windowHeight="5370" tabRatio="582" activeTab="0"/>
  </bookViews>
  <sheets>
    <sheet name="งบทดลอง" sheetId="1" r:id="rId1"/>
    <sheet name="รับ-จ่ายเงินสด" sheetId="2" r:id="rId2"/>
    <sheet name="หมายเหตุ 2" sheetId="3" r:id="rId3"/>
    <sheet name="หมายเหตุ 1" sheetId="4" r:id="rId4"/>
    <sheet name="หมายเหตุ 3 " sheetId="5" r:id="rId5"/>
  </sheets>
  <definedNames>
    <definedName name="_xlnm.Print_Area" localSheetId="0">'งบทดลอง'!$A$1:$D$46</definedName>
    <definedName name="_xlnm.Print_Area" localSheetId="1">'รับ-จ่ายเงินสด'!$A$1:$E$71</definedName>
    <definedName name="_xlnm.Print_Titles" localSheetId="3">'หมายเหตุ 1'!$1:$4</definedName>
  </definedNames>
  <calcPr fullCalcOnLoad="1"/>
</workbook>
</file>

<file path=xl/sharedStrings.xml><?xml version="1.0" encoding="utf-8"?>
<sst xmlns="http://schemas.openxmlformats.org/spreadsheetml/2006/main" count="254" uniqueCount="180">
  <si>
    <t>องค์การบริหารส่วนตำบลการะเกด อำเภอเชียรใหญ่ จังหวัดนครศรีธรรมราช</t>
  </si>
  <si>
    <t>งบทดลอง</t>
  </si>
  <si>
    <t>รายการ</t>
  </si>
  <si>
    <t>รหัสบัญชี</t>
  </si>
  <si>
    <t>เดบิท</t>
  </si>
  <si>
    <t>เครดิต</t>
  </si>
  <si>
    <t>บัญชีเงินสด</t>
  </si>
  <si>
    <t>010</t>
  </si>
  <si>
    <t>บัญชีเงินฝากธนาคาร เลขที่ 826-1-09375-1</t>
  </si>
  <si>
    <t>022</t>
  </si>
  <si>
    <t>บัญชีเงินฝากธนาคาร เลขที่ 826-1-30668-2</t>
  </si>
  <si>
    <t>บัญชีเงินฝากธนาคาร เลขที่ 802-1-22463-0</t>
  </si>
  <si>
    <t>บัญชีเงินฝากธนาคาร เลขที่ 015-4-25011-0</t>
  </si>
  <si>
    <t>023</t>
  </si>
  <si>
    <t>บัญชีเงินฝากธนาคาร เลขที่ 826-6-00849-3</t>
  </si>
  <si>
    <t>021</t>
  </si>
  <si>
    <t>ลูกหนี้เงินยืมเงินงบประมาณ</t>
  </si>
  <si>
    <t>090</t>
  </si>
  <si>
    <t>รายได้ค้างรับ</t>
  </si>
  <si>
    <t>ลูกหนี้เงินยืม-โครงการเศรษฐกิจชุมชน</t>
  </si>
  <si>
    <t>งบกลาง</t>
  </si>
  <si>
    <t>000</t>
  </si>
  <si>
    <t>เงินเดือน</t>
  </si>
  <si>
    <t>100</t>
  </si>
  <si>
    <t>ค่าจ้างประจำ</t>
  </si>
  <si>
    <t>120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</si>
  <si>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</si>
  <si>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</si>
  <si>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</si>
  <si>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</si>
  <si>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</si>
  <si>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</si>
  <si>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</si>
  <si>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</si>
  <si>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</si>
  <si>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</si>
  <si>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</si>
  <si>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</si>
  <si>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ค่าครุภัณฑ์</t>
  </si>
  <si>
    <t>450</t>
  </si>
  <si>
    <t>ค่าที่ดินและสิ่งก่อสร้าง</t>
  </si>
  <si>
    <t>500</t>
  </si>
  <si>
    <t xml:space="preserve"> </t>
  </si>
  <si>
    <t>821</t>
  </si>
  <si>
    <t>900</t>
  </si>
  <si>
    <t>703</t>
  </si>
  <si>
    <t>700</t>
  </si>
  <si>
    <t>องค์การบริหารส่วนตำบลการะเกด</t>
  </si>
  <si>
    <t>อำเภอเชียรใหญ่ จังหวัดนครศรีธรรมราช</t>
  </si>
  <si>
    <t>รายงาน รับ - จ่าย เงินสด</t>
  </si>
  <si>
    <t>จนถึงปัจจุบัน</t>
  </si>
  <si>
    <t>เดือนนี้</t>
  </si>
  <si>
    <t xml:space="preserve">ประมาณการ </t>
  </si>
  <si>
    <t xml:space="preserve">เกิดขึ้นจริง </t>
  </si>
  <si>
    <t>บาท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</si>
  <si>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</si>
  <si>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</si>
  <si>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</si>
  <si>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</si>
  <si>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</si>
  <si>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</si>
  <si>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</si>
  <si>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</si>
  <si>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</si>
  <si>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</si>
  <si>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</si>
  <si>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</si>
  <si>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</si>
  <si>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</si>
  <si>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</si>
  <si>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เงินอุดหนุนทั่วไป</t>
  </si>
  <si>
    <t>2000</t>
  </si>
  <si>
    <t>เงินรับฝาก (หมายเหตุ 2)</t>
  </si>
  <si>
    <t>เงินทุนโครงการเศรษฐกิจชุมชน บ-ช 2</t>
  </si>
  <si>
    <t>รวมรายรับ</t>
  </si>
  <si>
    <t>รายจ่าย</t>
  </si>
  <si>
    <t>รายจ่ายค้างจ่าย (เบิกตัดปี)</t>
  </si>
  <si>
    <t>600</t>
  </si>
  <si>
    <t>เงินสะสม</t>
  </si>
  <si>
    <t>เงินรับฝาก (หมายเหตุ 3)</t>
  </si>
  <si>
    <t>รวมรายจ่าย</t>
  </si>
  <si>
    <t>สูงกว่า</t>
  </si>
  <si>
    <t>รายรับ                                                                     รายจ่าย</t>
  </si>
  <si>
    <t>(ต่ำกว่า)</t>
  </si>
  <si>
    <t>ยอดยกไป</t>
  </si>
  <si>
    <t>ภาษีบำรุงท้องที่</t>
  </si>
  <si>
    <t>ภาษีโรงเรือนและที่ดิน</t>
  </si>
  <si>
    <t>ภาษีป้าย</t>
  </si>
  <si>
    <t>ดอกเบี้ยเงินฝากธนาคาร</t>
  </si>
  <si>
    <t>รายได้จากการจำหน่ายน้ำ</t>
  </si>
  <si>
    <t>ค่าธรรมเนียมการขอใช้น้ำ</t>
  </si>
  <si>
    <t>ภาษีสุรา</t>
  </si>
  <si>
    <t>ภาษีสรรพสามิต</t>
  </si>
  <si>
    <t>ภาษีมูลค่าเพิ่ม 1 ใน 9</t>
  </si>
  <si>
    <t>ค่าธรรมเนียมจดทะเบียนสิทธินิติกรรมที่ดิน</t>
  </si>
  <si>
    <t>ค่าภาคหลวงปิโตรเลียม</t>
  </si>
  <si>
    <t>ค่าภาคหลวงแร่</t>
  </si>
  <si>
    <t>ค่าธรรมเนียมน้ำบาดาลและใช้น้ำบาดาล</t>
  </si>
  <si>
    <t>ภาษีหัก ณ ที่จ่าย</t>
  </si>
  <si>
    <t>หมวดภาษีอากร</t>
  </si>
  <si>
    <t>หมวดค่าธรรมเนียม ค่าปรับและใบอนุญาต</t>
  </si>
  <si>
    <t>หมวดรายได้เบ็ดเตล็ด</t>
  </si>
  <si>
    <t>หมวดภาษีจัดสรร</t>
  </si>
  <si>
    <t>รวม</t>
  </si>
  <si>
    <t>ลูกหนี้เงินยืม-โครงการเศรษฐกิจชุมชน สมทบ 10%</t>
  </si>
  <si>
    <t>เงินอุดหนุนเฉพาะกิจ</t>
  </si>
  <si>
    <t>รายจ่ายรอจ่าย</t>
  </si>
  <si>
    <t>รายจ่ายอื่นๆ</t>
  </si>
  <si>
    <t>รายจ่ายอื่น</t>
  </si>
  <si>
    <t>ลูกหนี้เงินยืม-โครงการเงินทุนหมุนเวียน</t>
  </si>
  <si>
    <t>ลูกหนี้เงินยืม-โครงการเศรษฐกิจชุมชน บ/ช 2</t>
  </si>
  <si>
    <t>บัญชีเงินฝากธนาคาร เลขที่ 015-2-83341-3</t>
  </si>
  <si>
    <t>ปีงบประมาณ พ.ศ. 2552</t>
  </si>
  <si>
    <t>เงินรายรับ (หมายเหตุ 1)</t>
  </si>
  <si>
    <t>เงินทุนสำรองเงินสะสม</t>
  </si>
  <si>
    <t>เงินสมทบโครงการเศรษฐกิจชุมชน 10%</t>
  </si>
  <si>
    <t>โครงการเงินทุนหมุนเวียน</t>
  </si>
  <si>
    <t>รายจ่ายค้างจ่าย (จ่ายขาดเงินสะสม)</t>
  </si>
  <si>
    <t>เงินทุนโครงการเศรษฐกิจชุมชน บ/ช  2</t>
  </si>
  <si>
    <r>
      <t>รายรับ</t>
    </r>
    <r>
      <rPr>
        <sz val="16"/>
        <rFont val="CordiaUPC"/>
        <family val="2"/>
      </rPr>
      <t xml:space="preserve">  (หมายเหตุ 1)</t>
    </r>
  </si>
  <si>
    <t xml:space="preserve">รายละเอียด ประกอบงบทดลองและรายงานรับ -  จ่ายเงินสด </t>
  </si>
  <si>
    <t>หมายเหตุ 1</t>
  </si>
  <si>
    <t>ประมาณการ</t>
  </si>
  <si>
    <t>1.  รายได้จัดเก็บเอง</t>
  </si>
  <si>
    <t>ค่าปรับผู้กระทำผิดกฎจราจร</t>
  </si>
  <si>
    <t>หมวดรายได้จากทรัพย์สิน</t>
  </si>
  <si>
    <t>ค่าเช่าหรือบริการสถานที่</t>
  </si>
  <si>
    <t>หมวดรายได้จากสาธารณูปโภค</t>
  </si>
  <si>
    <t>ค่าขายแแบบแปลน</t>
  </si>
  <si>
    <t>2.  รายได้ที่รัฐบาลเก็บแล้วจัดสรรให้</t>
  </si>
  <si>
    <t>ภาษีและค่าธรรมเนียมรถยนต์และล้อเลื่อน</t>
  </si>
  <si>
    <t>ธุรกิจเฉพาะ</t>
  </si>
  <si>
    <t>3.  หมวดเงินอุดหนุน</t>
  </si>
  <si>
    <t>รวมรายได้ (1) + (2) + (3)</t>
  </si>
  <si>
    <t>หมายเหตุ 2</t>
  </si>
  <si>
    <t>เงินรับฝากเดือนปัจจุบัน</t>
  </si>
  <si>
    <t xml:space="preserve">เงินรับฝาก </t>
  </si>
  <si>
    <t>รับ</t>
  </si>
  <si>
    <t>จ่าย</t>
  </si>
  <si>
    <t>คงเหลือ</t>
  </si>
  <si>
    <t>ประกันสัญญา</t>
  </si>
  <si>
    <t>ประกันการใช้น้ำ</t>
  </si>
  <si>
    <t>ค่าใช้จ่าย 5%</t>
  </si>
  <si>
    <t>ส่วนลด 6%</t>
  </si>
  <si>
    <t>เงินทุนโครงการเศรษฐกิจชุมชน</t>
  </si>
  <si>
    <t>เงินรับฝากต้นปี - ปัจจุบัน</t>
  </si>
  <si>
    <t>รายละเอียดการจ่ายขาดเงินสะสม</t>
  </si>
  <si>
    <t>หมายหตุ 3</t>
  </si>
  <si>
    <t>ลำดับที่</t>
  </si>
  <si>
    <t>จำนวนเงินที่ได้รับอนุมัติ</t>
  </si>
  <si>
    <t>จำนวนเงินที่เบิกจ่าย</t>
  </si>
  <si>
    <t>งบประมาณคงเหลือ</t>
  </si>
  <si>
    <t xml:space="preserve">       (ลงชื่อ).....................................    (ลงชื่อ).......................................       (ลงชื่อ).........................................</t>
  </si>
  <si>
    <t>(ลงชื่อ).....................................            (ลงชื่อ).......................................       (ลงชื่อ).........................................</t>
  </si>
  <si>
    <t xml:space="preserve">             (นางปิยะมาศ  สินธุพาชี)                          (นายปรเมศวร์  ชุมทอง)                       (นายสมจิตร  สุดเอียด)</t>
  </si>
  <si>
    <t xml:space="preserve">                หัวหน้าส่วนการคลัง                          ปลัดองค์การบริหารส่วนตำบล         นายกองค์การบริหารส่วนตำบลการะเกด</t>
  </si>
  <si>
    <t xml:space="preserve">                    (นางปิยะมาศ  สินธุพาชี)                  (นายปรเมศวร์  ชุมทอง)                     (นายสมจิตร  สุดเอียด)     </t>
  </si>
  <si>
    <t xml:space="preserve">                        หัวหน้าส่วนการคลัง                ปลัดองค์การบริหารส่วนตำบล      นายกองค์การบริหารส่วนตำบลการะเกด</t>
  </si>
  <si>
    <t>ณ วันที่  31  พฤษภาคม  2552</t>
  </si>
  <si>
    <t>ประจำเดือน พฤษภาคม  2552</t>
  </si>
  <si>
    <t>เงินอุดหนุนเฉพาะกิจ- เบี้ยยังชีพคนชรา (นโยบายรัฐ)</t>
  </si>
  <si>
    <t>รายจ่ายค้างจ่าย (จ่ายขาดสะสมอาคาร)</t>
  </si>
  <si>
    <t>รับเดือนนี้</t>
  </si>
  <si>
    <t>ประจำเดือนพฤษภาคม  2552</t>
  </si>
  <si>
    <t>รับตั้งแต่ต้นปี</t>
  </si>
  <si>
    <t>ภาษีมูลค่าเพิ่มตาม พ.ร.บ.</t>
  </si>
  <si>
    <t>ค่าปรับการผิดสัญญา</t>
  </si>
  <si>
    <t>ค่าธรรมเนียมการพนันเพิ่ม</t>
  </si>
  <si>
    <t>ค่ากำจัดขยะมูลฝอยและสิ่งปฏิกูล</t>
  </si>
  <si>
    <t>ค่าธรรมเนียมเกี่ยวกับสาธารณสุข</t>
  </si>
  <si>
    <t>ใบอนุญาตเกี่ยวกับสาธารณสุข</t>
  </si>
  <si>
    <t xml:space="preserve">รายได้เบ็ดเตล็ดอื่น ๆ </t>
  </si>
  <si>
    <t>อากรฆ่าสัตว์</t>
  </si>
  <si>
    <t>ยกมาเดือนก่อน</t>
  </si>
  <si>
    <t>ยกมาต้นปี</t>
  </si>
  <si>
    <t>โครงการขุดลอกคูส่งน้ำพร้อมฝังท่อระบายน้ำจากบ้านนายอภิศักดิ์</t>
  </si>
  <si>
    <t xml:space="preserve"> - บ้านนางสมปอง</t>
  </si>
  <si>
    <t>โครงการจัดซื้อข้าวสารช่วยเหลือผู้ประสบภัยน้ำท่วม</t>
  </si>
  <si>
    <t>ค่าประโยชน์ตอบแทนอื่นเป็นกรณีพิเศษ (สน.ปลัด)</t>
  </si>
  <si>
    <t>ค่าประโยชน์ตอบแทนอื่นเป็นกรณีพิเศษ (ส่วนโยธา)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</si>
</sst>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;[Red]#,##0"/>
    <numFmt numFmtId="200" formatCode="[$-107041E]d\ mmmm\ yyyy;@"/>
    <numFmt numFmtId="201" formatCode="d\ ดดดด\ bbbb"/>
    <numFmt numFmtId="202" formatCode="_-* #,##0_-;\-* #,##0_-;_-* &quot;-&quot;??_-;_-@_-"/>
    <numFmt numFmtId="203" formatCode="mmm\-yyyy"/>
    <numFmt numFmtId="204" formatCode="0.0"/>
    <numFmt numFmtId="205" formatCode="#,##0.00_ ;\-#,##0.00\ "/>
    <numFmt numFmtId="206" formatCode="#,##0_);\(#,##0.00\)"/>
    <numFmt numFmtId="207" formatCode="#,##0.0_);\(#,##0.000\)"/>
    <numFmt numFmtId="208" formatCode="#,##0.00_);\(#,##0.0000\)"/>
    <numFmt numFmtId="209" formatCode="&quot;&quot;#,##0.00_);\(&quot;&quot;#,##0.00\)"/>
    <numFmt numFmtId="210" formatCode="#,##0.00000000000"/>
    <numFmt numFmtId="211" formatCode="#,##0.0000000000"/>
    <numFmt numFmtId="212" formatCode="#,##0.000000000"/>
    <numFmt numFmtId="213" formatCode="#,##0.00000000"/>
    <numFmt numFmtId="214" formatCode="#,##0.0000000"/>
    <numFmt numFmtId="215" formatCode="#,##0.000000"/>
    <numFmt numFmtId="216" formatCode="#,##0.00000"/>
    <numFmt numFmtId="217" formatCode="#,##0.0000"/>
    <numFmt numFmtId="218" formatCode="#,##0.000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0.000"/>
    <numFmt numFmtId="223" formatCode="0.0000"/>
    <numFmt numFmtId="224" formatCode="_(* #,##0.000_);_(* \(#,##0.000\);_(* &quot;-&quot;??_);_(@_)"/>
  </numFmts>
  <fonts count="23">
    <font>
      <sz val="10"/>
      <name val="Arial"/>
      <family val="0"/>
    </font>
    <font>
      <sz val="8"/>
      <name val="Arial"/>
      <family val="0"/>
    </font>
    <font>
      <sz val="15"/>
      <name val="CordiaUPC"/>
      <family val="2"/>
    </font>
    <font>
      <sz val="16"/>
      <name val="CordiaUPC"/>
      <family val="2"/>
    </font>
    <font>
      <b/>
      <sz val="16"/>
      <name val="CordiaUPC"/>
      <family val="2"/>
    </font>
    <font>
      <u val="single"/>
      <sz val="16"/>
      <name val="CordiaUPC"/>
      <family val="2"/>
    </font>
    <font>
      <u val="single"/>
      <sz val="10.5"/>
      <color indexed="36"/>
      <name val="Cordia New"/>
      <family val="0"/>
    </font>
    <font>
      <u val="single"/>
      <sz val="10.5"/>
      <color indexed="12"/>
      <name val="Cordia New"/>
      <family val="0"/>
    </font>
    <font>
      <sz val="14"/>
      <name val="Cordia New"/>
      <family val="0"/>
    </font>
    <font>
      <sz val="8"/>
      <name val="Cordia New"/>
      <family val="0"/>
    </font>
    <font>
      <sz val="15"/>
      <name val="Cordia New"/>
      <family val="2"/>
    </font>
    <font>
      <u val="single"/>
      <sz val="15"/>
      <name val="Cordia New"/>
      <family val="2"/>
    </font>
    <font>
      <sz val="14"/>
      <name val="CordiaUPC"/>
      <family val="2"/>
    </font>
    <font>
      <b/>
      <i/>
      <u val="single"/>
      <sz val="14"/>
      <name val="CordiaUPC"/>
      <family val="2"/>
    </font>
    <font>
      <b/>
      <i/>
      <sz val="14"/>
      <name val="CordiaUPC"/>
      <family val="2"/>
    </font>
    <font>
      <b/>
      <sz val="14"/>
      <name val="Cordia New"/>
      <family val="0"/>
    </font>
    <font>
      <i/>
      <u val="single"/>
      <sz val="14"/>
      <name val="CordiaUPC"/>
      <family val="2"/>
    </font>
    <font>
      <i/>
      <sz val="14"/>
      <name val="CordiaUPC"/>
      <family val="2"/>
    </font>
    <font>
      <b/>
      <i/>
      <sz val="14"/>
      <name val="Cordia New"/>
      <family val="0"/>
    </font>
    <font>
      <u val="single"/>
      <sz val="15"/>
      <color indexed="10"/>
      <name val="Cordia New"/>
      <family val="2"/>
    </font>
    <font>
      <sz val="15"/>
      <color indexed="10"/>
      <name val="Cordia New"/>
      <family val="2"/>
    </font>
    <font>
      <sz val="14"/>
      <color indexed="10"/>
      <name val="Cordia New"/>
      <family val="0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1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192" fontId="3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1" fontId="3" fillId="0" borderId="0" xfId="0" applyNumberFormat="1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shrinkToFit="1"/>
    </xf>
    <xf numFmtId="0" fontId="3" fillId="0" borderId="2" xfId="0" applyFont="1" applyBorder="1" applyAlignment="1">
      <alignment shrinkToFit="1"/>
    </xf>
    <xf numFmtId="43" fontId="3" fillId="0" borderId="1" xfId="17" applyFont="1" applyBorder="1" applyAlignment="1">
      <alignment/>
    </xf>
    <xf numFmtId="43" fontId="3" fillId="0" borderId="2" xfId="17" applyFont="1" applyBorder="1" applyAlignment="1">
      <alignment/>
    </xf>
    <xf numFmtId="43" fontId="3" fillId="0" borderId="7" xfId="17" applyFont="1" applyBorder="1" applyAlignment="1">
      <alignment/>
    </xf>
    <xf numFmtId="43" fontId="3" fillId="0" borderId="8" xfId="17" applyFont="1" applyBorder="1" applyAlignment="1">
      <alignment/>
    </xf>
    <xf numFmtId="43" fontId="3" fillId="0" borderId="0" xfId="17" applyFont="1" applyAlignment="1">
      <alignment/>
    </xf>
    <xf numFmtId="43" fontId="3" fillId="0" borderId="4" xfId="17" applyFont="1" applyBorder="1" applyAlignment="1">
      <alignment/>
    </xf>
    <xf numFmtId="0" fontId="8" fillId="0" borderId="0" xfId="25" applyFont="1" applyFill="1">
      <alignment/>
      <protection/>
    </xf>
    <xf numFmtId="0" fontId="11" fillId="0" borderId="0" xfId="25" applyFont="1" applyAlignment="1">
      <alignment horizontal="left"/>
      <protection/>
    </xf>
    <xf numFmtId="0" fontId="10" fillId="0" borderId="0" xfId="25" applyFont="1">
      <alignment/>
      <protection/>
    </xf>
    <xf numFmtId="0" fontId="12" fillId="0" borderId="0" xfId="25" applyFont="1" applyFill="1" applyAlignment="1">
      <alignment horizontal="center"/>
      <protection/>
    </xf>
    <xf numFmtId="0" fontId="12" fillId="0" borderId="9" xfId="25" applyFont="1" applyFill="1" applyBorder="1" applyAlignment="1">
      <alignment horizontal="center"/>
      <protection/>
    </xf>
    <xf numFmtId="0" fontId="12" fillId="0" borderId="4" xfId="25" applyFont="1" applyFill="1" applyBorder="1" applyAlignment="1">
      <alignment horizontal="center"/>
      <protection/>
    </xf>
    <xf numFmtId="0" fontId="13" fillId="0" borderId="5" xfId="25" applyFont="1" applyFill="1" applyBorder="1">
      <alignment/>
      <protection/>
    </xf>
    <xf numFmtId="0" fontId="14" fillId="0" borderId="10" xfId="25" applyFont="1" applyFill="1" applyBorder="1">
      <alignment/>
      <protection/>
    </xf>
    <xf numFmtId="194" fontId="14" fillId="0" borderId="9" xfId="25" applyNumberFormat="1" applyFont="1" applyFill="1" applyBorder="1">
      <alignment/>
      <protection/>
    </xf>
    <xf numFmtId="0" fontId="15" fillId="0" borderId="0" xfId="25" applyFont="1" applyFill="1">
      <alignment/>
      <protection/>
    </xf>
    <xf numFmtId="0" fontId="16" fillId="0" borderId="3" xfId="25" applyFont="1" applyFill="1" applyBorder="1">
      <alignment/>
      <protection/>
    </xf>
    <xf numFmtId="0" fontId="17" fillId="0" borderId="11" xfId="25" applyFont="1" applyFill="1" applyBorder="1">
      <alignment/>
      <protection/>
    </xf>
    <xf numFmtId="194" fontId="17" fillId="0" borderId="8" xfId="20" applyFont="1" applyFill="1" applyBorder="1" applyAlignment="1">
      <alignment/>
    </xf>
    <xf numFmtId="194" fontId="8" fillId="0" borderId="0" xfId="25" applyNumberFormat="1" applyFont="1" applyFill="1">
      <alignment/>
      <protection/>
    </xf>
    <xf numFmtId="0" fontId="12" fillId="0" borderId="3" xfId="25" applyFont="1" applyFill="1" applyBorder="1">
      <alignment/>
      <protection/>
    </xf>
    <xf numFmtId="0" fontId="12" fillId="0" borderId="11" xfId="25" applyFont="1" applyFill="1" applyBorder="1">
      <alignment/>
      <protection/>
    </xf>
    <xf numFmtId="194" fontId="12" fillId="0" borderId="2" xfId="20" applyFont="1" applyFill="1" applyBorder="1" applyAlignment="1">
      <alignment/>
    </xf>
    <xf numFmtId="194" fontId="12" fillId="0" borderId="2" xfId="20" applyFont="1" applyFill="1" applyBorder="1" applyAlignment="1">
      <alignment/>
    </xf>
    <xf numFmtId="0" fontId="12" fillId="0" borderId="0" xfId="25" applyFont="1" applyFill="1" applyBorder="1">
      <alignment/>
      <protection/>
    </xf>
    <xf numFmtId="0" fontId="16" fillId="0" borderId="3" xfId="25" applyFont="1" applyFill="1" applyBorder="1" applyAlignment="1">
      <alignment horizontal="left"/>
      <protection/>
    </xf>
    <xf numFmtId="0" fontId="17" fillId="0" borderId="0" xfId="25" applyFont="1" applyFill="1" applyBorder="1">
      <alignment/>
      <protection/>
    </xf>
    <xf numFmtId="194" fontId="17" fillId="0" borderId="8" xfId="20" applyFont="1" applyFill="1" applyBorder="1" applyAlignment="1">
      <alignment/>
    </xf>
    <xf numFmtId="194" fontId="12" fillId="0" borderId="2" xfId="20" applyFont="1" applyFill="1" applyBorder="1" applyAlignment="1">
      <alignment horizontal="right"/>
    </xf>
    <xf numFmtId="194" fontId="12" fillId="0" borderId="2" xfId="20" applyFont="1" applyFill="1" applyBorder="1" applyAlignment="1">
      <alignment horizontal="center"/>
    </xf>
    <xf numFmtId="0" fontId="13" fillId="0" borderId="3" xfId="25" applyFont="1" applyFill="1" applyBorder="1">
      <alignment/>
      <protection/>
    </xf>
    <xf numFmtId="0" fontId="14" fillId="0" borderId="11" xfId="25" applyFont="1" applyFill="1" applyBorder="1">
      <alignment/>
      <protection/>
    </xf>
    <xf numFmtId="194" fontId="14" fillId="0" borderId="4" xfId="20" applyFont="1" applyFill="1" applyBorder="1" applyAlignment="1">
      <alignment/>
    </xf>
    <xf numFmtId="0" fontId="13" fillId="0" borderId="2" xfId="25" applyFont="1" applyFill="1" applyBorder="1">
      <alignment/>
      <protection/>
    </xf>
    <xf numFmtId="0" fontId="18" fillId="0" borderId="0" xfId="25" applyFont="1" applyFill="1">
      <alignment/>
      <protection/>
    </xf>
    <xf numFmtId="194" fontId="14" fillId="0" borderId="8" xfId="20" applyFont="1" applyFill="1" applyBorder="1" applyAlignment="1">
      <alignment/>
    </xf>
    <xf numFmtId="194" fontId="14" fillId="0" borderId="8" xfId="20" applyFont="1" applyFill="1" applyBorder="1" applyAlignment="1">
      <alignment/>
    </xf>
    <xf numFmtId="0" fontId="13" fillId="0" borderId="12" xfId="25" applyFont="1" applyFill="1" applyBorder="1">
      <alignment/>
      <protection/>
    </xf>
    <xf numFmtId="0" fontId="14" fillId="0" borderId="13" xfId="25" applyFont="1" applyFill="1" applyBorder="1">
      <alignment/>
      <protection/>
    </xf>
    <xf numFmtId="194" fontId="15" fillId="0" borderId="0" xfId="25" applyNumberFormat="1" applyFont="1" applyFill="1">
      <alignment/>
      <protection/>
    </xf>
    <xf numFmtId="194" fontId="8" fillId="0" borderId="0" xfId="20" applyFont="1" applyFill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1" fontId="3" fillId="0" borderId="17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 wrapText="1"/>
    </xf>
    <xf numFmtId="41" fontId="3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/>
    </xf>
    <xf numFmtId="0" fontId="3" fillId="0" borderId="2" xfId="0" applyFont="1" applyFill="1" applyBorder="1" applyAlignment="1">
      <alignment/>
    </xf>
    <xf numFmtId="0" fontId="3" fillId="0" borderId="4" xfId="0" applyFont="1" applyBorder="1" applyAlignment="1">
      <alignment/>
    </xf>
    <xf numFmtId="0" fontId="10" fillId="0" borderId="0" xfId="24" applyFont="1">
      <alignment/>
      <protection/>
    </xf>
    <xf numFmtId="0" fontId="11" fillId="0" borderId="0" xfId="24" applyFont="1" applyAlignment="1">
      <alignment horizontal="left"/>
      <protection/>
    </xf>
    <xf numFmtId="0" fontId="19" fillId="0" borderId="0" xfId="24" applyFont="1" applyAlignment="1">
      <alignment horizontal="left"/>
      <protection/>
    </xf>
    <xf numFmtId="0" fontId="10" fillId="0" borderId="12" xfId="24" applyFont="1" applyBorder="1" applyAlignment="1">
      <alignment horizontal="center"/>
      <protection/>
    </xf>
    <xf numFmtId="0" fontId="10" fillId="0" borderId="8" xfId="24" applyFont="1" applyBorder="1" applyAlignment="1">
      <alignment horizontal="center"/>
      <protection/>
    </xf>
    <xf numFmtId="0" fontId="10" fillId="0" borderId="3" xfId="24" applyFont="1" applyBorder="1">
      <alignment/>
      <protection/>
    </xf>
    <xf numFmtId="194" fontId="10" fillId="0" borderId="2" xfId="19" applyFont="1" applyBorder="1" applyAlignment="1">
      <alignment/>
    </xf>
    <xf numFmtId="194" fontId="10" fillId="0" borderId="0" xfId="24" applyNumberFormat="1" applyFont="1">
      <alignment/>
      <protection/>
    </xf>
    <xf numFmtId="0" fontId="10" fillId="0" borderId="20" xfId="24" applyFont="1" applyBorder="1">
      <alignment/>
      <protection/>
    </xf>
    <xf numFmtId="194" fontId="10" fillId="0" borderId="7" xfId="19" applyFont="1" applyBorder="1" applyAlignment="1">
      <alignment/>
    </xf>
    <xf numFmtId="0" fontId="20" fillId="0" borderId="0" xfId="24" applyFont="1">
      <alignment/>
      <protection/>
    </xf>
    <xf numFmtId="194" fontId="10" fillId="0" borderId="8" xfId="19" applyFont="1" applyBorder="1" applyAlignment="1">
      <alignment horizontal="center"/>
    </xf>
    <xf numFmtId="194" fontId="10" fillId="0" borderId="4" xfId="19" applyFont="1" applyBorder="1" applyAlignment="1">
      <alignment/>
    </xf>
    <xf numFmtId="43" fontId="3" fillId="0" borderId="0" xfId="17" applyFont="1" applyBorder="1" applyAlignment="1">
      <alignment/>
    </xf>
    <xf numFmtId="0" fontId="8" fillId="0" borderId="0" xfId="24">
      <alignment/>
      <protection/>
    </xf>
    <xf numFmtId="0" fontId="11" fillId="0" borderId="0" xfId="24" applyFont="1" applyAlignment="1">
      <alignment/>
      <protection/>
    </xf>
    <xf numFmtId="0" fontId="10" fillId="0" borderId="0" xfId="24" applyFont="1" applyAlignment="1">
      <alignment/>
      <protection/>
    </xf>
    <xf numFmtId="0" fontId="8" fillId="0" borderId="2" xfId="24" applyBorder="1" applyAlignment="1">
      <alignment horizontal="center" vertical="center" wrapText="1"/>
      <protection/>
    </xf>
    <xf numFmtId="194" fontId="8" fillId="0" borderId="2" xfId="19" applyFont="1" applyFill="1" applyBorder="1" applyAlignment="1">
      <alignment/>
    </xf>
    <xf numFmtId="0" fontId="8" fillId="0" borderId="2" xfId="24" applyFont="1" applyFill="1" applyBorder="1" applyAlignment="1">
      <alignment horizontal="center"/>
      <protection/>
    </xf>
    <xf numFmtId="0" fontId="8" fillId="0" borderId="0" xfId="24" applyFont="1" applyFill="1" applyBorder="1">
      <alignment/>
      <protection/>
    </xf>
    <xf numFmtId="0" fontId="8" fillId="0" borderId="0" xfId="24" applyFont="1" applyFill="1" applyBorder="1" applyAlignment="1">
      <alignment horizontal="left"/>
      <protection/>
    </xf>
    <xf numFmtId="0" fontId="8" fillId="0" borderId="0" xfId="16" applyFont="1" applyFill="1" applyBorder="1" applyAlignment="1">
      <alignment horizontal="left"/>
    </xf>
    <xf numFmtId="194" fontId="8" fillId="0" borderId="0" xfId="24" applyNumberFormat="1">
      <alignment/>
      <protection/>
    </xf>
    <xf numFmtId="194" fontId="8" fillId="0" borderId="8" xfId="19" applyFont="1" applyFill="1" applyBorder="1" applyAlignment="1">
      <alignment/>
    </xf>
    <xf numFmtId="0" fontId="21" fillId="0" borderId="0" xfId="24" applyFont="1">
      <alignment/>
      <protection/>
    </xf>
    <xf numFmtId="194" fontId="8" fillId="0" borderId="0" xfId="19" applyAlignment="1">
      <alignment/>
    </xf>
    <xf numFmtId="43" fontId="8" fillId="0" borderId="0" xfId="17" applyFont="1" applyFill="1" applyAlignment="1">
      <alignment/>
    </xf>
    <xf numFmtId="43" fontId="8" fillId="0" borderId="0" xfId="25" applyNumberFormat="1" applyFont="1" applyFill="1">
      <alignment/>
      <protection/>
    </xf>
    <xf numFmtId="0" fontId="10" fillId="0" borderId="12" xfId="24" applyFont="1" applyBorder="1" applyAlignment="1">
      <alignment/>
      <protection/>
    </xf>
    <xf numFmtId="0" fontId="10" fillId="0" borderId="8" xfId="24" applyFont="1" applyBorder="1" applyAlignment="1">
      <alignment/>
      <protection/>
    </xf>
    <xf numFmtId="0" fontId="8" fillId="0" borderId="0" xfId="24" applyFont="1" applyBorder="1" applyAlignment="1">
      <alignment horizontal="left" vertical="center" wrapText="1"/>
      <protection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0" xfId="24" applyFont="1" applyAlignment="1">
      <alignment horizontal="center"/>
      <protection/>
    </xf>
    <xf numFmtId="0" fontId="11" fillId="0" borderId="0" xfId="24" applyFont="1" applyAlignment="1">
      <alignment horizontal="center"/>
      <protection/>
    </xf>
    <xf numFmtId="0" fontId="12" fillId="0" borderId="5" xfId="25" applyFont="1" applyFill="1" applyBorder="1" applyAlignment="1">
      <alignment horizontal="center" vertical="center"/>
      <protection/>
    </xf>
    <xf numFmtId="0" fontId="12" fillId="0" borderId="10" xfId="25" applyFont="1" applyFill="1" applyBorder="1" applyAlignment="1">
      <alignment horizontal="center" vertical="center"/>
      <protection/>
    </xf>
    <xf numFmtId="0" fontId="8" fillId="0" borderId="20" xfId="25" applyFont="1" applyFill="1" applyBorder="1" applyAlignment="1">
      <alignment horizontal="center" vertical="center"/>
      <protection/>
    </xf>
    <xf numFmtId="0" fontId="8" fillId="0" borderId="22" xfId="25" applyFont="1" applyFill="1" applyBorder="1" applyAlignment="1">
      <alignment horizontal="center" vertical="center"/>
      <protection/>
    </xf>
    <xf numFmtId="0" fontId="12" fillId="0" borderId="9" xfId="25" applyFont="1" applyFill="1" applyBorder="1" applyAlignment="1">
      <alignment horizontal="center" vertical="center"/>
      <protection/>
    </xf>
    <xf numFmtId="0" fontId="8" fillId="0" borderId="4" xfId="25" applyFont="1" applyFill="1" applyBorder="1" applyAlignment="1">
      <alignment horizontal="center" vertical="center"/>
      <protection/>
    </xf>
    <xf numFmtId="0" fontId="10" fillId="0" borderId="0" xfId="25" applyFont="1" applyAlignment="1">
      <alignment horizontal="center"/>
      <protection/>
    </xf>
    <xf numFmtId="0" fontId="8" fillId="0" borderId="12" xfId="24" applyFont="1" applyFill="1" applyBorder="1" applyAlignment="1">
      <alignment horizontal="center"/>
      <protection/>
    </xf>
    <xf numFmtId="0" fontId="8" fillId="0" borderId="26" xfId="24" applyFont="1" applyFill="1" applyBorder="1" applyAlignment="1">
      <alignment horizontal="center"/>
      <protection/>
    </xf>
    <xf numFmtId="0" fontId="10" fillId="0" borderId="8" xfId="24" applyFont="1" applyBorder="1" applyAlignment="1">
      <alignment horizontal="center" vertical="center" wrapText="1"/>
      <protection/>
    </xf>
    <xf numFmtId="0" fontId="8" fillId="0" borderId="8" xfId="24" applyBorder="1" applyAlignment="1">
      <alignment horizontal="center" vertical="center" wrapText="1"/>
      <protection/>
    </xf>
  </cellXfs>
  <cellStyles count="12">
    <cellStyle name="Normal" xfId="0"/>
    <cellStyle name="Followed Hyperlink" xfId="15"/>
    <cellStyle name="Hyperlink" xfId="16"/>
    <cellStyle name="Comma" xfId="17"/>
    <cellStyle name="Comma [0]" xfId="18"/>
    <cellStyle name="เครื่องหมายจุลภาค_งบทดลอง ก.ย.51" xfId="19"/>
    <cellStyle name="เครื่องหมายจุลภาค_งบทดลอง ธ.ค.51" xfId="20"/>
    <cellStyle name="Currency" xfId="21"/>
    <cellStyle name="Currency [0]" xfId="22"/>
    <cellStyle name="Percent" xfId="23"/>
    <cellStyle name="ปกติ_งบทดลอง ก.ย.51" xfId="24"/>
    <cellStyle name="ปกติ_งบทดลอง ธ.ค.5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4</xdr:row>
      <xdr:rowOff>0</xdr:rowOff>
    </xdr:from>
    <xdr:to>
      <xdr:col>0</xdr:col>
      <xdr:colOff>381000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8625" y="1181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123825</xdr:colOff>
      <xdr:row>4</xdr:row>
      <xdr:rowOff>0</xdr:rowOff>
    </xdr:from>
    <xdr:to>
      <xdr:col>1</xdr:col>
      <xdr:colOff>295275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" y="11811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หมวด/ประเภทรายจ่าย</a:t>
          </a:r>
        </a:p>
      </xdr:txBody>
    </xdr:sp>
    <xdr:clientData/>
  </xdr:twoCellAnchor>
  <xdr:twoCellAnchor>
    <xdr:from>
      <xdr:col>1</xdr:col>
      <xdr:colOff>266700</xdr:colOff>
      <xdr:row>4</xdr:row>
      <xdr:rowOff>0</xdr:rowOff>
    </xdr:from>
    <xdr:to>
      <xdr:col>1</xdr:col>
      <xdr:colOff>1057275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95325" y="118110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428625</xdr:colOff>
      <xdr:row>9</xdr:row>
      <xdr:rowOff>0</xdr:rowOff>
    </xdr:from>
    <xdr:to>
      <xdr:col>0</xdr:col>
      <xdr:colOff>381000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28625" y="265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123825</xdr:colOff>
      <xdr:row>9</xdr:row>
      <xdr:rowOff>0</xdr:rowOff>
    </xdr:from>
    <xdr:to>
      <xdr:col>1</xdr:col>
      <xdr:colOff>295275</xdr:colOff>
      <xdr:row>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3825" y="265747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หมวด/ประเภทรายจ่าย</a:t>
          </a:r>
        </a:p>
      </xdr:txBody>
    </xdr:sp>
    <xdr:clientData/>
  </xdr:twoCellAnchor>
  <xdr:twoCellAnchor>
    <xdr:from>
      <xdr:col>1</xdr:col>
      <xdr:colOff>266700</xdr:colOff>
      <xdr:row>9</xdr:row>
      <xdr:rowOff>0</xdr:rowOff>
    </xdr:from>
    <xdr:to>
      <xdr:col>1</xdr:col>
      <xdr:colOff>1057275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95325" y="265747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1</xdr:col>
      <xdr:colOff>1104900</xdr:colOff>
      <xdr:row>4</xdr:row>
      <xdr:rowOff>0</xdr:rowOff>
    </xdr:from>
    <xdr:to>
      <xdr:col>1</xdr:col>
      <xdr:colOff>628650</xdr:colOff>
      <xdr:row>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533525" y="1181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1</xdr:col>
      <xdr:colOff>123825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52450" y="1181100"/>
          <a:ext cx="3267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หมวด/ประเภทรายจ่าย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819525" y="1181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428625</xdr:colOff>
      <xdr:row>17</xdr:row>
      <xdr:rowOff>0</xdr:rowOff>
    </xdr:from>
    <xdr:to>
      <xdr:col>0</xdr:col>
      <xdr:colOff>381000</xdr:colOff>
      <xdr:row>17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28625" y="501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123825</xdr:colOff>
      <xdr:row>17</xdr:row>
      <xdr:rowOff>0</xdr:rowOff>
    </xdr:from>
    <xdr:to>
      <xdr:col>1</xdr:col>
      <xdr:colOff>295275</xdr:colOff>
      <xdr:row>17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23825" y="501967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หมวด/ประเภทรายจ่าย</a:t>
          </a:r>
        </a:p>
      </xdr:txBody>
    </xdr:sp>
    <xdr:clientData/>
  </xdr:twoCellAnchor>
  <xdr:twoCellAnchor>
    <xdr:from>
      <xdr:col>1</xdr:col>
      <xdr:colOff>266700</xdr:colOff>
      <xdr:row>17</xdr:row>
      <xdr:rowOff>0</xdr:rowOff>
    </xdr:from>
    <xdr:to>
      <xdr:col>1</xdr:col>
      <xdr:colOff>1057275</xdr:colOff>
      <xdr:row>17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95325" y="501967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1</xdr:col>
      <xdr:colOff>1104900</xdr:colOff>
      <xdr:row>17</xdr:row>
      <xdr:rowOff>0</xdr:rowOff>
    </xdr:from>
    <xdr:to>
      <xdr:col>1</xdr:col>
      <xdr:colOff>628650</xdr:colOff>
      <xdr:row>17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33525" y="501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1</xdr:col>
      <xdr:colOff>123825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52450" y="5019675"/>
          <a:ext cx="3267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หมวด/ประเภทรายจ่าย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819525" y="501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428625</xdr:colOff>
      <xdr:row>23</xdr:row>
      <xdr:rowOff>0</xdr:rowOff>
    </xdr:from>
    <xdr:to>
      <xdr:col>0</xdr:col>
      <xdr:colOff>381000</xdr:colOff>
      <xdr:row>23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28625" y="679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123825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23825" y="67913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หมวด/ประเภทรายจ่าย</a:t>
          </a:r>
        </a:p>
      </xdr:txBody>
    </xdr:sp>
    <xdr:clientData/>
  </xdr:twoCellAnchor>
  <xdr:twoCellAnchor>
    <xdr:from>
      <xdr:col>1</xdr:col>
      <xdr:colOff>266700</xdr:colOff>
      <xdr:row>23</xdr:row>
      <xdr:rowOff>0</xdr:rowOff>
    </xdr:from>
    <xdr:to>
      <xdr:col>1</xdr:col>
      <xdr:colOff>1057275</xdr:colOff>
      <xdr:row>23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95325" y="679132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428625</xdr:colOff>
      <xdr:row>23</xdr:row>
      <xdr:rowOff>0</xdr:rowOff>
    </xdr:from>
    <xdr:to>
      <xdr:col>0</xdr:col>
      <xdr:colOff>381000</xdr:colOff>
      <xdr:row>23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28625" y="679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123825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23825" y="67913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หมวด/ประเภทรายจ่าย</a:t>
          </a:r>
        </a:p>
      </xdr:txBody>
    </xdr:sp>
    <xdr:clientData/>
  </xdr:twoCellAnchor>
  <xdr:twoCellAnchor>
    <xdr:from>
      <xdr:col>1</xdr:col>
      <xdr:colOff>266700</xdr:colOff>
      <xdr:row>23</xdr:row>
      <xdr:rowOff>0</xdr:rowOff>
    </xdr:from>
    <xdr:to>
      <xdr:col>1</xdr:col>
      <xdr:colOff>1057275</xdr:colOff>
      <xdr:row>23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95325" y="679132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1</xdr:col>
      <xdr:colOff>1104900</xdr:colOff>
      <xdr:row>23</xdr:row>
      <xdr:rowOff>0</xdr:rowOff>
    </xdr:from>
    <xdr:to>
      <xdr:col>1</xdr:col>
      <xdr:colOff>628650</xdr:colOff>
      <xdr:row>23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533525" y="679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1</xdr:col>
      <xdr:colOff>123825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52450" y="6791325"/>
          <a:ext cx="3267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หมวด/ประเภทรายจ่าย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819525" y="679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428625</xdr:colOff>
      <xdr:row>23</xdr:row>
      <xdr:rowOff>0</xdr:rowOff>
    </xdr:from>
    <xdr:to>
      <xdr:col>0</xdr:col>
      <xdr:colOff>381000</xdr:colOff>
      <xdr:row>23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28625" y="679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123825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23825" y="67913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หมวด/ประเภทรายจ่าย</a:t>
          </a:r>
        </a:p>
      </xdr:txBody>
    </xdr:sp>
    <xdr:clientData/>
  </xdr:twoCellAnchor>
  <xdr:twoCellAnchor>
    <xdr:from>
      <xdr:col>0</xdr:col>
      <xdr:colOff>428625</xdr:colOff>
      <xdr:row>23</xdr:row>
      <xdr:rowOff>0</xdr:rowOff>
    </xdr:from>
    <xdr:to>
      <xdr:col>0</xdr:col>
      <xdr:colOff>381000</xdr:colOff>
      <xdr:row>23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28625" y="679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123825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23825" y="67913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หมวด/ประเภทรายจ่าย</a:t>
          </a:r>
        </a:p>
      </xdr:txBody>
    </xdr:sp>
    <xdr:clientData/>
  </xdr:twoCellAnchor>
  <xdr:twoCellAnchor>
    <xdr:from>
      <xdr:col>0</xdr:col>
      <xdr:colOff>428625</xdr:colOff>
      <xdr:row>23</xdr:row>
      <xdr:rowOff>0</xdr:rowOff>
    </xdr:from>
    <xdr:to>
      <xdr:col>0</xdr:col>
      <xdr:colOff>381000</xdr:colOff>
      <xdr:row>23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28625" y="679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123825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23825" y="67913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หมวด/ประเภทรายจ่าย</a:t>
          </a:r>
        </a:p>
      </xdr:txBody>
    </xdr:sp>
    <xdr:clientData/>
  </xdr:twoCellAnchor>
  <xdr:twoCellAnchor>
    <xdr:from>
      <xdr:col>0</xdr:col>
      <xdr:colOff>428625</xdr:colOff>
      <xdr:row>23</xdr:row>
      <xdr:rowOff>0</xdr:rowOff>
    </xdr:from>
    <xdr:to>
      <xdr:col>0</xdr:col>
      <xdr:colOff>381000</xdr:colOff>
      <xdr:row>23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28625" y="679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123825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23825" y="67913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หมวด/ประเภทรายจ่าย</a:t>
          </a:r>
        </a:p>
      </xdr:txBody>
    </xdr:sp>
    <xdr:clientData/>
  </xdr:twoCellAnchor>
  <xdr:twoCellAnchor>
    <xdr:from>
      <xdr:col>0</xdr:col>
      <xdr:colOff>428625</xdr:colOff>
      <xdr:row>23</xdr:row>
      <xdr:rowOff>0</xdr:rowOff>
    </xdr:from>
    <xdr:to>
      <xdr:col>0</xdr:col>
      <xdr:colOff>381000</xdr:colOff>
      <xdr:row>23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428625" y="679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แผนงาน/งาน</a:t>
          </a:r>
        </a:p>
      </xdr:txBody>
    </xdr:sp>
    <xdr:clientData/>
  </xdr:twoCellAnchor>
  <xdr:twoCellAnchor>
    <xdr:from>
      <xdr:col>0</xdr:col>
      <xdr:colOff>123825</xdr:colOff>
      <xdr:row>23</xdr:row>
      <xdr:rowOff>0</xdr:rowOff>
    </xdr:from>
    <xdr:to>
      <xdr:col>1</xdr:col>
      <xdr:colOff>295275</xdr:colOff>
      <xdr:row>23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23825" y="679132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หมวด/ประเภทรายจ่าย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view="pageBreakPreview" zoomScaleSheetLayoutView="100" workbookViewId="0" topLeftCell="A1">
      <selection activeCell="C29" sqref="C29"/>
    </sheetView>
  </sheetViews>
  <sheetFormatPr defaultColWidth="9.140625" defaultRowHeight="12.75"/>
  <cols>
    <col min="1" max="1" width="49.140625" style="3" customWidth="1"/>
    <col min="2" max="2" width="12.421875" style="3" customWidth="1"/>
    <col min="3" max="3" width="20.57421875" style="3" customWidth="1"/>
    <col min="4" max="4" width="19.00390625" style="3" customWidth="1"/>
    <col min="5" max="16384" width="9.140625" style="3" customWidth="1"/>
  </cols>
  <sheetData>
    <row r="1" spans="1:4" ht="24">
      <c r="A1" s="113" t="s">
        <v>0</v>
      </c>
      <c r="B1" s="113"/>
      <c r="C1" s="113"/>
      <c r="D1" s="113"/>
    </row>
    <row r="2" spans="1:4" ht="24">
      <c r="A2" s="113" t="s">
        <v>1</v>
      </c>
      <c r="B2" s="113"/>
      <c r="C2" s="113"/>
      <c r="D2" s="113"/>
    </row>
    <row r="3" spans="1:4" ht="24">
      <c r="A3" s="113" t="s">
        <v>158</v>
      </c>
      <c r="B3" s="113"/>
      <c r="C3" s="113"/>
      <c r="D3" s="113"/>
    </row>
    <row r="4" spans="1:4" ht="24.75" thickBot="1">
      <c r="A4" s="72"/>
      <c r="B4" s="72"/>
      <c r="C4" s="72"/>
      <c r="D4" s="72"/>
    </row>
    <row r="5" spans="1:4" ht="34.5" customHeight="1" thickBot="1" thickTop="1">
      <c r="A5" s="73" t="s">
        <v>2</v>
      </c>
      <c r="B5" s="74" t="s">
        <v>3</v>
      </c>
      <c r="C5" s="75" t="s">
        <v>4</v>
      </c>
      <c r="D5" s="74" t="s">
        <v>5</v>
      </c>
    </row>
    <row r="6" spans="1:4" ht="24.75" thickTop="1">
      <c r="A6" s="7" t="s">
        <v>6</v>
      </c>
      <c r="B6" s="76" t="s">
        <v>7</v>
      </c>
      <c r="C6" s="23">
        <v>0</v>
      </c>
      <c r="D6" s="23"/>
    </row>
    <row r="7" spans="1:4" ht="24">
      <c r="A7" s="7" t="s">
        <v>8</v>
      </c>
      <c r="B7" s="76" t="s">
        <v>9</v>
      </c>
      <c r="C7" s="23">
        <v>6097602</v>
      </c>
      <c r="D7" s="23"/>
    </row>
    <row r="8" spans="1:4" ht="24">
      <c r="A8" s="7" t="s">
        <v>10</v>
      </c>
      <c r="B8" s="76" t="s">
        <v>9</v>
      </c>
      <c r="C8" s="23">
        <v>325185.95</v>
      </c>
      <c r="D8" s="23"/>
    </row>
    <row r="9" spans="1:4" ht="24">
      <c r="A9" s="7" t="s">
        <v>11</v>
      </c>
      <c r="B9" s="76" t="s">
        <v>9</v>
      </c>
      <c r="C9" s="23">
        <v>1540.15</v>
      </c>
      <c r="D9" s="23"/>
    </row>
    <row r="10" spans="1:4" ht="24">
      <c r="A10" s="7" t="s">
        <v>12</v>
      </c>
      <c r="B10" s="76" t="s">
        <v>13</v>
      </c>
      <c r="C10" s="23">
        <v>0</v>
      </c>
      <c r="D10" s="23"/>
    </row>
    <row r="11" spans="1:4" ht="24">
      <c r="A11" s="7" t="s">
        <v>14</v>
      </c>
      <c r="B11" s="76" t="s">
        <v>15</v>
      </c>
      <c r="C11" s="23">
        <v>2366307.02</v>
      </c>
      <c r="D11" s="23"/>
    </row>
    <row r="12" spans="1:4" ht="24">
      <c r="A12" s="7" t="s">
        <v>111</v>
      </c>
      <c r="B12" s="76" t="s">
        <v>9</v>
      </c>
      <c r="C12" s="23">
        <v>2000000</v>
      </c>
      <c r="D12" s="23"/>
    </row>
    <row r="13" spans="1:4" ht="24">
      <c r="A13" s="7" t="s">
        <v>16</v>
      </c>
      <c r="B13" s="76" t="s">
        <v>17</v>
      </c>
      <c r="C13" s="23">
        <v>52638</v>
      </c>
      <c r="D13" s="23"/>
    </row>
    <row r="14" spans="1:4" ht="24">
      <c r="A14" s="7" t="s">
        <v>18</v>
      </c>
      <c r="B14" s="11"/>
      <c r="C14" s="23">
        <v>83022.96</v>
      </c>
      <c r="D14" s="23"/>
    </row>
    <row r="15" spans="1:4" ht="24">
      <c r="A15" s="7" t="s">
        <v>110</v>
      </c>
      <c r="B15" s="11"/>
      <c r="C15" s="23">
        <v>1039740</v>
      </c>
      <c r="D15" s="23"/>
    </row>
    <row r="16" spans="1:4" ht="24">
      <c r="A16" s="7" t="s">
        <v>104</v>
      </c>
      <c r="B16" s="11"/>
      <c r="C16" s="23">
        <v>47104</v>
      </c>
      <c r="D16" s="23"/>
    </row>
    <row r="17" spans="1:4" ht="24">
      <c r="A17" s="7" t="s">
        <v>109</v>
      </c>
      <c r="B17" s="11"/>
      <c r="C17" s="23">
        <v>1180000</v>
      </c>
      <c r="D17" s="23"/>
    </row>
    <row r="18" spans="1:4" ht="24">
      <c r="A18" s="7" t="s">
        <v>20</v>
      </c>
      <c r="B18" s="76" t="s">
        <v>21</v>
      </c>
      <c r="C18" s="23">
        <v>1662585</v>
      </c>
      <c r="D18" s="23"/>
    </row>
    <row r="19" spans="1:4" ht="24">
      <c r="A19" s="7" t="s">
        <v>22</v>
      </c>
      <c r="B19" s="76" t="s">
        <v>23</v>
      </c>
      <c r="C19" s="23">
        <v>1294692</v>
      </c>
      <c r="D19" s="23"/>
    </row>
    <row r="20" spans="1:4" ht="24">
      <c r="A20" s="7" t="s">
        <v>24</v>
      </c>
      <c r="B20" s="76" t="s">
        <v>25</v>
      </c>
      <c r="C20" s="23">
        <v>240020</v>
      </c>
      <c r="D20" s="23"/>
    </row>
    <row r="21" spans="1:4" ht="24">
      <c r="A21" s="7" t="s">
        <v>26</v>
      </c>
      <c r="B21" s="76" t="s">
        <v>27</v>
      </c>
      <c r="C21" s="23">
        <v>399360</v>
      </c>
      <c r="D21" s="23"/>
    </row>
    <row r="22" spans="1:4" ht="24">
      <c r="A22" s="7" t="s">
        <v>28</v>
      </c>
      <c r="B22" s="76" t="s">
        <v>29</v>
      </c>
      <c r="C22" s="23">
        <v>1259918</v>
      </c>
      <c r="D22" s="23"/>
    </row>
    <row r="23" spans="1:4" ht="24">
      <c r="A23" s="7" t="s">
        <v>30</v>
      </c>
      <c r="B23" s="76" t="s">
        <v>31</v>
      </c>
      <c r="C23" s="23">
        <v>2272190.83</v>
      </c>
      <c r="D23" s="23"/>
    </row>
    <row r="24" spans="1:4" ht="24">
      <c r="A24" s="7" t="s">
        <v>32</v>
      </c>
      <c r="B24" s="76" t="s">
        <v>33</v>
      </c>
      <c r="C24" s="23">
        <v>523594.24</v>
      </c>
      <c r="D24" s="23"/>
    </row>
    <row r="25" spans="1:4" ht="24">
      <c r="A25" s="7" t="s">
        <v>34</v>
      </c>
      <c r="B25" s="76" t="s">
        <v>35</v>
      </c>
      <c r="C25" s="23">
        <v>206082.64</v>
      </c>
      <c r="D25" s="23"/>
    </row>
    <row r="26" spans="1:4" ht="24">
      <c r="A26" s="7" t="s">
        <v>107</v>
      </c>
      <c r="B26" s="76">
        <v>550</v>
      </c>
      <c r="C26" s="23">
        <v>0</v>
      </c>
      <c r="D26" s="23"/>
    </row>
    <row r="27" spans="1:4" ht="24">
      <c r="A27" s="7" t="s">
        <v>36</v>
      </c>
      <c r="B27" s="76" t="s">
        <v>37</v>
      </c>
      <c r="C27" s="23">
        <v>759900</v>
      </c>
      <c r="D27" s="23"/>
    </row>
    <row r="28" spans="1:4" ht="24">
      <c r="A28" s="7" t="s">
        <v>38</v>
      </c>
      <c r="B28" s="76" t="s">
        <v>39</v>
      </c>
      <c r="C28" s="23">
        <v>351600</v>
      </c>
      <c r="D28" s="23"/>
    </row>
    <row r="29" spans="1:4" ht="24">
      <c r="A29" s="7" t="s">
        <v>40</v>
      </c>
      <c r="B29" s="76" t="s">
        <v>41</v>
      </c>
      <c r="C29" s="23">
        <v>0</v>
      </c>
      <c r="D29" s="23"/>
    </row>
    <row r="30" spans="1:4" ht="24">
      <c r="A30" s="7" t="s">
        <v>105</v>
      </c>
      <c r="B30" s="76"/>
      <c r="C30" s="23">
        <v>418500</v>
      </c>
      <c r="D30" s="23"/>
    </row>
    <row r="31" spans="1:4" ht="24">
      <c r="A31" s="7" t="s">
        <v>113</v>
      </c>
      <c r="B31" s="76" t="s">
        <v>43</v>
      </c>
      <c r="C31" s="23"/>
      <c r="D31" s="23">
        <v>15879791.76</v>
      </c>
    </row>
    <row r="32" spans="1:4" ht="24">
      <c r="A32" s="7" t="s">
        <v>72</v>
      </c>
      <c r="B32" s="76" t="s">
        <v>44</v>
      </c>
      <c r="C32" s="23"/>
      <c r="D32" s="23">
        <v>999082.61</v>
      </c>
    </row>
    <row r="33" spans="1:4" ht="24">
      <c r="A33" s="7" t="s">
        <v>114</v>
      </c>
      <c r="B33" s="76" t="s">
        <v>45</v>
      </c>
      <c r="C33" s="23"/>
      <c r="D33" s="23">
        <v>2304793.13</v>
      </c>
    </row>
    <row r="34" spans="1:4" ht="24">
      <c r="A34" s="7" t="s">
        <v>78</v>
      </c>
      <c r="B34" s="76" t="s">
        <v>46</v>
      </c>
      <c r="C34" s="23"/>
      <c r="D34" s="23">
        <v>629425.56</v>
      </c>
    </row>
    <row r="35" spans="1:4" ht="24">
      <c r="A35" s="7" t="s">
        <v>115</v>
      </c>
      <c r="B35" s="11"/>
      <c r="C35" s="23"/>
      <c r="D35" s="23">
        <v>105163.78</v>
      </c>
    </row>
    <row r="36" spans="1:4" ht="24">
      <c r="A36" s="77" t="s">
        <v>116</v>
      </c>
      <c r="B36" s="11"/>
      <c r="C36" s="23"/>
      <c r="D36" s="23">
        <v>1200000</v>
      </c>
    </row>
    <row r="37" spans="1:4" ht="24">
      <c r="A37" s="21" t="s">
        <v>76</v>
      </c>
      <c r="B37" s="11"/>
      <c r="C37" s="23"/>
      <c r="D37" s="23">
        <v>98400</v>
      </c>
    </row>
    <row r="38" spans="1:4" ht="24">
      <c r="A38" s="21" t="s">
        <v>106</v>
      </c>
      <c r="B38" s="11"/>
      <c r="C38" s="23"/>
      <c r="D38" s="23">
        <v>0</v>
      </c>
    </row>
    <row r="39" spans="1:4" ht="24">
      <c r="A39" s="21" t="s">
        <v>117</v>
      </c>
      <c r="B39" s="11"/>
      <c r="C39" s="23"/>
      <c r="D39" s="23">
        <v>0</v>
      </c>
    </row>
    <row r="40" spans="1:4" ht="24">
      <c r="A40" s="7" t="s">
        <v>118</v>
      </c>
      <c r="B40" s="11"/>
      <c r="C40" s="23"/>
      <c r="D40" s="23">
        <v>1364925.95</v>
      </c>
    </row>
    <row r="41" spans="1:4" ht="24">
      <c r="A41" s="7"/>
      <c r="B41" s="11"/>
      <c r="C41" s="23"/>
      <c r="D41" s="23"/>
    </row>
    <row r="42" spans="1:4" ht="24.75" thickBot="1">
      <c r="A42" s="78"/>
      <c r="B42" s="78"/>
      <c r="C42" s="24">
        <f>SUM(C6:C40)</f>
        <v>22581582.790000003</v>
      </c>
      <c r="D42" s="24">
        <f>SUM(D6:D40)</f>
        <v>22581582.79</v>
      </c>
    </row>
    <row r="43" ht="24.75" thickTop="1"/>
    <row r="44" ht="24">
      <c r="A44" s="3" t="s">
        <v>153</v>
      </c>
    </row>
    <row r="45" ht="24">
      <c r="A45" s="3" t="s">
        <v>154</v>
      </c>
    </row>
    <row r="46" ht="24">
      <c r="A46" s="3" t="s">
        <v>155</v>
      </c>
    </row>
  </sheetData>
  <mergeCells count="3">
    <mergeCell ref="A1:D1"/>
    <mergeCell ref="A2:D2"/>
    <mergeCell ref="A3:D3"/>
  </mergeCells>
  <printOptions/>
  <pageMargins left="1.15" right="0.75" top="0.68" bottom="0.55" header="0.38" footer="0.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63">
      <selection activeCell="B52" sqref="B52"/>
    </sheetView>
  </sheetViews>
  <sheetFormatPr defaultColWidth="9.140625" defaultRowHeight="12.75"/>
  <cols>
    <col min="1" max="2" width="16.7109375" style="3" customWidth="1"/>
    <col min="3" max="3" width="44.28125" style="3" customWidth="1"/>
    <col min="4" max="4" width="8.00390625" style="3" customWidth="1"/>
    <col min="5" max="5" width="18.57421875" style="3" customWidth="1"/>
    <col min="6" max="6" width="13.28125" style="3" customWidth="1"/>
    <col min="7" max="7" width="3.7109375" style="3" customWidth="1"/>
    <col min="8" max="8" width="9.140625" style="3" customWidth="1"/>
    <col min="9" max="9" width="9.00390625" style="3" customWidth="1"/>
    <col min="10" max="16384" width="9.140625" style="3" customWidth="1"/>
  </cols>
  <sheetData>
    <row r="1" spans="1:5" ht="24">
      <c r="A1" s="114" t="s">
        <v>47</v>
      </c>
      <c r="B1" s="115"/>
      <c r="C1" s="115"/>
      <c r="D1" s="116" t="s">
        <v>112</v>
      </c>
      <c r="E1" s="116"/>
    </row>
    <row r="2" spans="1:5" ht="24">
      <c r="A2" s="65" t="s">
        <v>48</v>
      </c>
      <c r="B2" s="64"/>
      <c r="C2" s="64"/>
      <c r="D2" s="64"/>
      <c r="E2" s="64"/>
    </row>
    <row r="3" spans="1:6" ht="24">
      <c r="A3" s="117" t="s">
        <v>49</v>
      </c>
      <c r="B3" s="118"/>
      <c r="C3" s="118"/>
      <c r="D3" s="118"/>
      <c r="E3" s="118"/>
      <c r="F3" s="5"/>
    </row>
    <row r="4" spans="1:6" ht="24.75" thickBot="1">
      <c r="A4" s="66"/>
      <c r="B4" s="66"/>
      <c r="C4" s="66"/>
      <c r="D4" s="119" t="s">
        <v>159</v>
      </c>
      <c r="E4" s="119"/>
      <c r="F4" s="4"/>
    </row>
    <row r="5" spans="1:5" ht="24.75" customHeight="1">
      <c r="A5" s="120" t="s">
        <v>50</v>
      </c>
      <c r="B5" s="121"/>
      <c r="C5" s="123" t="s">
        <v>2</v>
      </c>
      <c r="D5" s="118" t="s">
        <v>3</v>
      </c>
      <c r="E5" s="67" t="s">
        <v>51</v>
      </c>
    </row>
    <row r="6" spans="1:5" ht="24.75" customHeight="1">
      <c r="A6" s="15" t="s">
        <v>52</v>
      </c>
      <c r="B6" s="15" t="s">
        <v>53</v>
      </c>
      <c r="C6" s="123"/>
      <c r="D6" s="118"/>
      <c r="E6" s="68" t="s">
        <v>53</v>
      </c>
    </row>
    <row r="7" spans="1:5" ht="24.75" customHeight="1" thickBot="1">
      <c r="A7" s="16" t="s">
        <v>54</v>
      </c>
      <c r="B7" s="16" t="s">
        <v>54</v>
      </c>
      <c r="C7" s="124"/>
      <c r="D7" s="126"/>
      <c r="E7" s="63" t="s">
        <v>54</v>
      </c>
    </row>
    <row r="8" spans="1:5" ht="24.75" thickTop="1">
      <c r="A8" s="22"/>
      <c r="B8" s="22">
        <v>9061602.4</v>
      </c>
      <c r="C8" s="2" t="s">
        <v>55</v>
      </c>
      <c r="D8" s="2"/>
      <c r="E8" s="22">
        <v>7799757.53</v>
      </c>
    </row>
    <row r="9" spans="1:5" ht="24">
      <c r="A9" s="23"/>
      <c r="B9" s="23"/>
      <c r="C9" s="8" t="s">
        <v>119</v>
      </c>
      <c r="D9" s="7"/>
      <c r="E9" s="23"/>
    </row>
    <row r="10" spans="1:5" ht="24">
      <c r="A10" s="23">
        <v>11025100</v>
      </c>
      <c r="B10" s="23">
        <v>108656.76</v>
      </c>
      <c r="C10" s="7" t="s">
        <v>56</v>
      </c>
      <c r="D10" s="10" t="s">
        <v>57</v>
      </c>
      <c r="E10" s="23">
        <v>3756.24</v>
      </c>
    </row>
    <row r="11" spans="1:5" ht="24">
      <c r="A11" s="23">
        <v>64000</v>
      </c>
      <c r="B11" s="23">
        <v>270407</v>
      </c>
      <c r="C11" s="7" t="s">
        <v>58</v>
      </c>
      <c r="D11" s="10" t="s">
        <v>59</v>
      </c>
      <c r="E11" s="23">
        <v>1890</v>
      </c>
    </row>
    <row r="12" spans="1:5" ht="24">
      <c r="A12" s="23">
        <v>275000</v>
      </c>
      <c r="B12" s="23">
        <v>54147.07</v>
      </c>
      <c r="C12" s="7" t="s">
        <v>60</v>
      </c>
      <c r="D12" s="10" t="s">
        <v>61</v>
      </c>
      <c r="E12" s="23">
        <v>3371</v>
      </c>
    </row>
    <row r="13" spans="1:5" ht="24">
      <c r="A13" s="23">
        <v>274000</v>
      </c>
      <c r="B13" s="23">
        <v>161571</v>
      </c>
      <c r="C13" s="7" t="s">
        <v>62</v>
      </c>
      <c r="D13" s="10" t="s">
        <v>63</v>
      </c>
      <c r="E13" s="23">
        <v>25095</v>
      </c>
    </row>
    <row r="14" spans="1:5" ht="24">
      <c r="A14" s="23">
        <v>41000</v>
      </c>
      <c r="B14" s="23">
        <v>43610</v>
      </c>
      <c r="C14" s="7" t="s">
        <v>64</v>
      </c>
      <c r="D14" s="10" t="s">
        <v>65</v>
      </c>
      <c r="E14" s="23">
        <v>0</v>
      </c>
    </row>
    <row r="15" spans="1:5" ht="24">
      <c r="A15" s="23">
        <v>0</v>
      </c>
      <c r="B15" s="23">
        <v>0</v>
      </c>
      <c r="C15" s="7" t="s">
        <v>66</v>
      </c>
      <c r="D15" s="10" t="s">
        <v>67</v>
      </c>
      <c r="E15" s="23">
        <v>0</v>
      </c>
    </row>
    <row r="16" spans="1:5" ht="24">
      <c r="A16" s="23">
        <v>0</v>
      </c>
      <c r="B16" s="23">
        <v>6097737.31</v>
      </c>
      <c r="C16" s="7" t="s">
        <v>68</v>
      </c>
      <c r="D16" s="10" t="s">
        <v>69</v>
      </c>
      <c r="E16" s="23">
        <v>817413.88</v>
      </c>
    </row>
    <row r="17" spans="1:5" ht="24">
      <c r="A17" s="23">
        <v>12400000</v>
      </c>
      <c r="B17" s="23">
        <v>7875162.62</v>
      </c>
      <c r="C17" s="7" t="s">
        <v>70</v>
      </c>
      <c r="D17" s="10" t="s">
        <v>71</v>
      </c>
      <c r="E17" s="23">
        <v>3132608</v>
      </c>
    </row>
    <row r="18" spans="1:5" ht="24">
      <c r="A18" s="23">
        <v>0</v>
      </c>
      <c r="B18" s="23">
        <v>1268500</v>
      </c>
      <c r="C18" s="7" t="s">
        <v>105</v>
      </c>
      <c r="D18" s="10"/>
      <c r="E18" s="23">
        <v>0</v>
      </c>
    </row>
    <row r="19" spans="1:5" ht="24.75" thickBot="1">
      <c r="A19" s="24">
        <f>SUM(A8:A18)</f>
        <v>24079100</v>
      </c>
      <c r="B19" s="24">
        <f>SUM(B10:B18)</f>
        <v>15879791.76</v>
      </c>
      <c r="C19" s="7"/>
      <c r="D19" s="10"/>
      <c r="E19" s="24">
        <f>SUM(E10:E18)</f>
        <v>3984134.12</v>
      </c>
    </row>
    <row r="20" spans="2:5" ht="24.75" thickTop="1">
      <c r="B20" s="23">
        <v>174789.17</v>
      </c>
      <c r="C20" s="7" t="s">
        <v>72</v>
      </c>
      <c r="D20" s="10" t="s">
        <v>44</v>
      </c>
      <c r="E20" s="23">
        <v>5467.21</v>
      </c>
    </row>
    <row r="21" spans="2:5" ht="24">
      <c r="B21" s="23">
        <v>26630</v>
      </c>
      <c r="C21" s="7" t="s">
        <v>19</v>
      </c>
      <c r="D21" s="10"/>
      <c r="E21" s="23">
        <v>3000</v>
      </c>
    </row>
    <row r="22" spans="2:5" ht="24">
      <c r="B22" s="23">
        <v>9400</v>
      </c>
      <c r="C22" s="7" t="s">
        <v>16</v>
      </c>
      <c r="D22" s="10" t="s">
        <v>17</v>
      </c>
      <c r="E22" s="23">
        <v>6000</v>
      </c>
    </row>
    <row r="23" spans="2:5" ht="24">
      <c r="B23" s="23">
        <v>1541.15</v>
      </c>
      <c r="C23" s="7" t="s">
        <v>73</v>
      </c>
      <c r="D23" s="10"/>
      <c r="E23" s="23">
        <v>0</v>
      </c>
    </row>
    <row r="24" spans="2:5" ht="24">
      <c r="B24" s="23">
        <v>1000</v>
      </c>
      <c r="C24" s="7" t="s">
        <v>105</v>
      </c>
      <c r="D24" s="10"/>
      <c r="E24" s="23">
        <v>1000</v>
      </c>
    </row>
    <row r="25" spans="2:5" ht="24">
      <c r="B25" s="23">
        <v>23.17</v>
      </c>
      <c r="C25" s="7" t="s">
        <v>78</v>
      </c>
      <c r="D25" s="10"/>
      <c r="E25" s="23">
        <v>0</v>
      </c>
    </row>
    <row r="26" spans="2:5" ht="24">
      <c r="B26" s="23"/>
      <c r="C26" s="7"/>
      <c r="D26" s="10"/>
      <c r="E26" s="23"/>
    </row>
    <row r="27" spans="2:5" ht="24">
      <c r="B27" s="23"/>
      <c r="C27" s="9"/>
      <c r="D27" s="10"/>
      <c r="E27" s="23"/>
    </row>
    <row r="28" spans="2:5" ht="24">
      <c r="B28" s="23"/>
      <c r="C28" s="7"/>
      <c r="D28" s="10"/>
      <c r="E28" s="23"/>
    </row>
    <row r="29" spans="2:5" ht="24">
      <c r="B29" s="25">
        <f>SUM(B20:B28)</f>
        <v>213383.49000000002</v>
      </c>
      <c r="C29" s="7"/>
      <c r="D29" s="11"/>
      <c r="E29" s="25">
        <f>SUM(E20:E28)</f>
        <v>15467.21</v>
      </c>
    </row>
    <row r="30" spans="2:5" ht="24">
      <c r="B30" s="23"/>
      <c r="C30" s="7"/>
      <c r="D30" s="11"/>
      <c r="E30" s="23"/>
    </row>
    <row r="31" spans="2:5" ht="24">
      <c r="B31" s="23"/>
      <c r="C31" s="7"/>
      <c r="D31" s="11"/>
      <c r="E31" s="23"/>
    </row>
    <row r="32" spans="2:5" ht="24.75" thickBot="1">
      <c r="B32" s="24">
        <f>+B19+B29</f>
        <v>16093175.25</v>
      </c>
      <c r="C32" s="12" t="s">
        <v>74</v>
      </c>
      <c r="D32" s="13"/>
      <c r="E32" s="24">
        <f>+E19+E29</f>
        <v>3999601.33</v>
      </c>
    </row>
    <row r="33" ht="24.75" thickTop="1">
      <c r="E33" s="14"/>
    </row>
    <row r="34" ht="27.75" customHeight="1" thickBot="1">
      <c r="E34" s="14"/>
    </row>
    <row r="35" spans="1:5" ht="24.75" customHeight="1" thickTop="1">
      <c r="A35" s="122" t="s">
        <v>50</v>
      </c>
      <c r="B35" s="111"/>
      <c r="C35" s="112" t="s">
        <v>2</v>
      </c>
      <c r="D35" s="125" t="s">
        <v>3</v>
      </c>
      <c r="E35" s="69" t="s">
        <v>51</v>
      </c>
    </row>
    <row r="36" spans="1:5" ht="24.75" customHeight="1">
      <c r="A36" s="15" t="s">
        <v>52</v>
      </c>
      <c r="B36" s="15" t="s">
        <v>53</v>
      </c>
      <c r="C36" s="123"/>
      <c r="D36" s="118"/>
      <c r="E36" s="70" t="s">
        <v>53</v>
      </c>
    </row>
    <row r="37" spans="1:5" ht="24.75" customHeight="1" thickBot="1">
      <c r="A37" s="16" t="s">
        <v>54</v>
      </c>
      <c r="B37" s="16" t="s">
        <v>54</v>
      </c>
      <c r="C37" s="124"/>
      <c r="D37" s="126"/>
      <c r="E37" s="71" t="s">
        <v>54</v>
      </c>
    </row>
    <row r="38" spans="1:5" ht="24.75" thickTop="1">
      <c r="A38" s="2"/>
      <c r="B38" s="2"/>
      <c r="C38" s="17" t="s">
        <v>75</v>
      </c>
      <c r="D38" s="18"/>
      <c r="E38" s="6"/>
    </row>
    <row r="39" spans="1:5" ht="24">
      <c r="A39" s="23">
        <v>6409791</v>
      </c>
      <c r="B39" s="23">
        <v>1662585</v>
      </c>
      <c r="C39" s="7" t="s">
        <v>20</v>
      </c>
      <c r="D39" s="10" t="s">
        <v>21</v>
      </c>
      <c r="E39" s="23">
        <v>156992</v>
      </c>
    </row>
    <row r="40" spans="1:5" ht="24">
      <c r="A40" s="23">
        <v>2346600</v>
      </c>
      <c r="B40" s="23">
        <v>1294692</v>
      </c>
      <c r="C40" s="7" t="s">
        <v>22</v>
      </c>
      <c r="D40" s="10" t="s">
        <v>23</v>
      </c>
      <c r="E40" s="23">
        <v>169620</v>
      </c>
    </row>
    <row r="41" spans="1:5" ht="24">
      <c r="A41" s="23">
        <v>364980</v>
      </c>
      <c r="B41" s="23">
        <v>240020</v>
      </c>
      <c r="C41" s="7" t="s">
        <v>24</v>
      </c>
      <c r="D41" s="10" t="s">
        <v>25</v>
      </c>
      <c r="E41" s="23">
        <v>30400</v>
      </c>
    </row>
    <row r="42" spans="1:5" ht="24">
      <c r="A42" s="23">
        <v>810780</v>
      </c>
      <c r="B42" s="23">
        <v>399360</v>
      </c>
      <c r="C42" s="7" t="s">
        <v>26</v>
      </c>
      <c r="D42" s="10" t="s">
        <v>27</v>
      </c>
      <c r="E42" s="23">
        <v>49920</v>
      </c>
    </row>
    <row r="43" spans="1:5" ht="24">
      <c r="A43" s="23">
        <v>2502040</v>
      </c>
      <c r="B43" s="23">
        <v>1259918</v>
      </c>
      <c r="C43" s="7" t="s">
        <v>28</v>
      </c>
      <c r="D43" s="10" t="s">
        <v>29</v>
      </c>
      <c r="E43" s="23">
        <v>181389</v>
      </c>
    </row>
    <row r="44" spans="1:5" ht="24">
      <c r="A44" s="23">
        <v>3426000</v>
      </c>
      <c r="B44" s="23">
        <v>2272190.83</v>
      </c>
      <c r="C44" s="7" t="s">
        <v>30</v>
      </c>
      <c r="D44" s="10" t="s">
        <v>31</v>
      </c>
      <c r="E44" s="23">
        <v>197193</v>
      </c>
    </row>
    <row r="45" spans="1:5" ht="24">
      <c r="A45" s="23">
        <v>2679917</v>
      </c>
      <c r="B45" s="23">
        <v>523594.24</v>
      </c>
      <c r="C45" s="7" t="s">
        <v>32</v>
      </c>
      <c r="D45" s="10" t="s">
        <v>33</v>
      </c>
      <c r="E45" s="23">
        <v>109466.9</v>
      </c>
    </row>
    <row r="46" spans="1:5" ht="24">
      <c r="A46" s="23">
        <v>445000</v>
      </c>
      <c r="B46" s="23">
        <v>206082.64</v>
      </c>
      <c r="C46" s="7" t="s">
        <v>34</v>
      </c>
      <c r="D46" s="10" t="s">
        <v>35</v>
      </c>
      <c r="E46" s="23">
        <v>35923.03</v>
      </c>
    </row>
    <row r="47" spans="1:5" ht="24">
      <c r="A47" s="23">
        <v>50000</v>
      </c>
      <c r="B47" s="23">
        <v>0</v>
      </c>
      <c r="C47" s="7" t="s">
        <v>108</v>
      </c>
      <c r="D47" s="10"/>
      <c r="E47" s="23">
        <v>0</v>
      </c>
    </row>
    <row r="48" spans="1:5" ht="24">
      <c r="A48" s="23">
        <v>1938890</v>
      </c>
      <c r="B48" s="23">
        <v>759900</v>
      </c>
      <c r="C48" s="7" t="s">
        <v>36</v>
      </c>
      <c r="D48" s="10" t="s">
        <v>37</v>
      </c>
      <c r="E48" s="23">
        <v>0</v>
      </c>
    </row>
    <row r="49" spans="1:5" ht="24">
      <c r="A49" s="23">
        <v>2060840</v>
      </c>
      <c r="B49" s="23">
        <v>351600</v>
      </c>
      <c r="C49" s="7" t="s">
        <v>38</v>
      </c>
      <c r="D49" s="10" t="s">
        <v>39</v>
      </c>
      <c r="E49" s="23">
        <v>0</v>
      </c>
    </row>
    <row r="50" spans="1:5" ht="24">
      <c r="A50" s="23">
        <v>1044262</v>
      </c>
      <c r="B50" s="23">
        <v>0</v>
      </c>
      <c r="C50" s="7" t="s">
        <v>40</v>
      </c>
      <c r="D50" s="10" t="s">
        <v>41</v>
      </c>
      <c r="E50" s="23">
        <v>0</v>
      </c>
    </row>
    <row r="51" spans="1:5" ht="24">
      <c r="A51" s="23"/>
      <c r="B51" s="23"/>
      <c r="C51" s="7"/>
      <c r="D51" s="10"/>
      <c r="E51" s="23"/>
    </row>
    <row r="52" spans="1:5" ht="24.75" thickBot="1">
      <c r="A52" s="24">
        <f>SUM(A39:A51)</f>
        <v>24079100</v>
      </c>
      <c r="B52" s="24">
        <f>SUM(B39:B51)</f>
        <v>8969942.71</v>
      </c>
      <c r="C52" s="7"/>
      <c r="D52" s="10"/>
      <c r="E52" s="24">
        <f>SUM(E39:E51)</f>
        <v>930903.93</v>
      </c>
    </row>
    <row r="53" spans="1:5" ht="24.75" thickTop="1">
      <c r="A53" s="92"/>
      <c r="B53" s="23">
        <v>419500</v>
      </c>
      <c r="C53" s="7" t="s">
        <v>160</v>
      </c>
      <c r="D53" s="10"/>
      <c r="E53" s="23">
        <v>0</v>
      </c>
    </row>
    <row r="54" spans="1:5" ht="24">
      <c r="A54" s="26"/>
      <c r="B54" s="23">
        <v>1277716</v>
      </c>
      <c r="C54" s="7" t="s">
        <v>76</v>
      </c>
      <c r="D54" s="10" t="s">
        <v>77</v>
      </c>
      <c r="E54" s="23">
        <v>0</v>
      </c>
    </row>
    <row r="55" spans="1:5" ht="24">
      <c r="A55" s="26"/>
      <c r="B55" s="23">
        <v>2511000</v>
      </c>
      <c r="C55" s="7" t="s">
        <v>161</v>
      </c>
      <c r="D55" s="10"/>
      <c r="E55" s="23">
        <v>0</v>
      </c>
    </row>
    <row r="56" spans="1:5" ht="24">
      <c r="A56" s="26"/>
      <c r="B56" s="23">
        <v>577215</v>
      </c>
      <c r="C56" s="7" t="s">
        <v>106</v>
      </c>
      <c r="D56" s="10"/>
      <c r="E56" s="23">
        <v>0</v>
      </c>
    </row>
    <row r="57" spans="1:5" ht="24">
      <c r="A57" s="26"/>
      <c r="B57" s="23">
        <v>358350</v>
      </c>
      <c r="C57" s="7" t="s">
        <v>78</v>
      </c>
      <c r="D57" s="10" t="s">
        <v>46</v>
      </c>
      <c r="E57" s="23"/>
    </row>
    <row r="58" spans="1:5" ht="24">
      <c r="A58" s="26"/>
      <c r="B58" s="23">
        <v>188380.82</v>
      </c>
      <c r="C58" s="7" t="s">
        <v>79</v>
      </c>
      <c r="D58" s="10" t="s">
        <v>44</v>
      </c>
      <c r="E58" s="23">
        <v>67879.81</v>
      </c>
    </row>
    <row r="59" spans="1:5" ht="24">
      <c r="A59" s="26"/>
      <c r="B59" s="23">
        <v>342240</v>
      </c>
      <c r="C59" s="7" t="s">
        <v>16</v>
      </c>
      <c r="D59" s="10" t="s">
        <v>17</v>
      </c>
      <c r="E59" s="23">
        <v>9940</v>
      </c>
    </row>
    <row r="60" spans="1:5" ht="24">
      <c r="A60" s="26"/>
      <c r="B60" s="23"/>
      <c r="C60" s="7"/>
      <c r="D60" s="10"/>
      <c r="E60" s="23"/>
    </row>
    <row r="61" spans="1:5" ht="24">
      <c r="A61" s="26"/>
      <c r="B61" s="23"/>
      <c r="C61" s="7"/>
      <c r="D61" s="10"/>
      <c r="E61" s="23"/>
    </row>
    <row r="62" spans="1:5" ht="24">
      <c r="A62" s="26"/>
      <c r="B62" s="25">
        <f>SUM(B53:B61)</f>
        <v>5674401.82</v>
      </c>
      <c r="C62" s="7"/>
      <c r="D62" s="11"/>
      <c r="E62" s="25">
        <f>SUM(E54:E61)</f>
        <v>77819.81</v>
      </c>
    </row>
    <row r="63" spans="1:5" ht="24">
      <c r="A63" s="26"/>
      <c r="B63" s="27">
        <f>+B52+B62</f>
        <v>14644344.530000001</v>
      </c>
      <c r="C63" s="19" t="s">
        <v>80</v>
      </c>
      <c r="D63" s="7"/>
      <c r="E63" s="27">
        <f>+E52+E62</f>
        <v>1008723.74</v>
      </c>
    </row>
    <row r="64" spans="1:5" ht="24">
      <c r="A64" s="26"/>
      <c r="B64" s="23"/>
      <c r="C64" s="20" t="s">
        <v>81</v>
      </c>
      <c r="D64" s="7"/>
      <c r="E64" s="23">
        <f>+E32-E63</f>
        <v>2990877.59</v>
      </c>
    </row>
    <row r="65" spans="1:5" ht="24">
      <c r="A65" s="26"/>
      <c r="B65" s="23"/>
      <c r="C65" s="21" t="s">
        <v>82</v>
      </c>
      <c r="D65" s="7"/>
      <c r="E65" s="23"/>
    </row>
    <row r="66" spans="1:5" ht="24">
      <c r="A66" s="26"/>
      <c r="B66" s="23">
        <f>+B32-B63</f>
        <v>1448830.7199999988</v>
      </c>
      <c r="C66" s="20" t="s">
        <v>83</v>
      </c>
      <c r="D66" s="7"/>
      <c r="E66" s="23"/>
    </row>
    <row r="67" spans="1:5" ht="24.75" thickBot="1">
      <c r="A67" s="26"/>
      <c r="B67" s="24">
        <f>+B8+B32-B63</f>
        <v>10510433.119999997</v>
      </c>
      <c r="C67" s="19" t="s">
        <v>84</v>
      </c>
      <c r="D67" s="7"/>
      <c r="E67" s="24">
        <f>+E8+E32-E63</f>
        <v>10790635.12</v>
      </c>
    </row>
    <row r="68" ht="24.75" thickTop="1"/>
    <row r="69" ht="24">
      <c r="A69" s="1" t="s">
        <v>152</v>
      </c>
    </row>
    <row r="70" ht="24">
      <c r="A70" s="1" t="s">
        <v>156</v>
      </c>
    </row>
    <row r="71" ht="24">
      <c r="A71" s="1" t="s">
        <v>157</v>
      </c>
    </row>
  </sheetData>
  <mergeCells count="10">
    <mergeCell ref="A5:B5"/>
    <mergeCell ref="A35:B35"/>
    <mergeCell ref="C35:C37"/>
    <mergeCell ref="D35:D37"/>
    <mergeCell ref="C5:C7"/>
    <mergeCell ref="D5:D7"/>
    <mergeCell ref="A1:C1"/>
    <mergeCell ref="D1:E1"/>
    <mergeCell ref="A3:E3"/>
    <mergeCell ref="D4:E4"/>
  </mergeCells>
  <printOptions/>
  <pageMargins left="0.75" right="0.39" top="0.46" bottom="0.36" header="0.27" footer="0.23"/>
  <pageSetup horizontalDpi="600" verticalDpi="600" orientation="portrait" paperSize="9" scale="80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 topLeftCell="A16">
      <selection activeCell="A8" sqref="A8"/>
    </sheetView>
  </sheetViews>
  <sheetFormatPr defaultColWidth="9.140625" defaultRowHeight="12.75"/>
  <cols>
    <col min="1" max="1" width="33.00390625" style="79" customWidth="1"/>
    <col min="2" max="2" width="14.00390625" style="89" customWidth="1"/>
    <col min="3" max="5" width="13.8515625" style="79" customWidth="1"/>
    <col min="6" max="6" width="9.28125" style="79" bestFit="1" customWidth="1"/>
    <col min="7" max="16384" width="9.140625" style="79" customWidth="1"/>
  </cols>
  <sheetData>
    <row r="1" spans="1:5" ht="23.25">
      <c r="A1" s="127" t="s">
        <v>0</v>
      </c>
      <c r="B1" s="127"/>
      <c r="C1" s="127"/>
      <c r="D1" s="127"/>
      <c r="E1" s="127"/>
    </row>
    <row r="2" spans="1:5" ht="23.25">
      <c r="A2" s="127" t="s">
        <v>120</v>
      </c>
      <c r="B2" s="127"/>
      <c r="C2" s="127"/>
      <c r="D2" s="127"/>
      <c r="E2" s="127"/>
    </row>
    <row r="3" spans="1:5" ht="23.25">
      <c r="A3" s="127" t="s">
        <v>163</v>
      </c>
      <c r="B3" s="127"/>
      <c r="C3" s="127"/>
      <c r="D3" s="127"/>
      <c r="E3" s="127"/>
    </row>
    <row r="4" spans="1:2" ht="23.25">
      <c r="A4" s="80" t="s">
        <v>134</v>
      </c>
      <c r="B4" s="81"/>
    </row>
    <row r="5" spans="1:2" ht="23.25">
      <c r="A5" s="80"/>
      <c r="B5" s="81"/>
    </row>
    <row r="6" spans="1:5" ht="23.25">
      <c r="A6" s="128" t="s">
        <v>135</v>
      </c>
      <c r="B6" s="128"/>
      <c r="C6" s="128"/>
      <c r="D6" s="128"/>
      <c r="E6" s="128"/>
    </row>
    <row r="7" spans="1:5" ht="23.25">
      <c r="A7" s="108" t="s">
        <v>136</v>
      </c>
      <c r="B7" s="109" t="s">
        <v>173</v>
      </c>
      <c r="C7" s="83" t="s">
        <v>137</v>
      </c>
      <c r="D7" s="83" t="s">
        <v>138</v>
      </c>
      <c r="E7" s="83" t="s">
        <v>139</v>
      </c>
    </row>
    <row r="8" spans="1:6" ht="23.25">
      <c r="A8" s="84" t="s">
        <v>98</v>
      </c>
      <c r="B8" s="85">
        <v>9445.81</v>
      </c>
      <c r="C8" s="85">
        <v>3552.95</v>
      </c>
      <c r="D8" s="85">
        <v>9445.81</v>
      </c>
      <c r="E8" s="85">
        <f aca="true" t="shared" si="0" ref="E8:E13">+B8+C8-D8</f>
        <v>3552.949999999999</v>
      </c>
      <c r="F8" s="86"/>
    </row>
    <row r="9" spans="1:5" ht="23.25">
      <c r="A9" s="84" t="s">
        <v>140</v>
      </c>
      <c r="B9" s="85">
        <v>1021772</v>
      </c>
      <c r="C9" s="85">
        <v>1250</v>
      </c>
      <c r="D9" s="85">
        <v>58434</v>
      </c>
      <c r="E9" s="85">
        <f t="shared" si="0"/>
        <v>964588</v>
      </c>
    </row>
    <row r="10" spans="1:5" ht="23.25">
      <c r="A10" s="84" t="s">
        <v>141</v>
      </c>
      <c r="B10" s="85">
        <v>19800</v>
      </c>
      <c r="C10" s="85">
        <v>200</v>
      </c>
      <c r="D10" s="85">
        <v>0</v>
      </c>
      <c r="E10" s="85">
        <f t="shared" si="0"/>
        <v>20000</v>
      </c>
    </row>
    <row r="11" spans="1:5" ht="23.25">
      <c r="A11" s="84" t="s">
        <v>142</v>
      </c>
      <c r="B11" s="85">
        <v>3058.51</v>
      </c>
      <c r="C11" s="85">
        <v>211.03</v>
      </c>
      <c r="D11" s="85">
        <v>0</v>
      </c>
      <c r="E11" s="85">
        <f t="shared" si="0"/>
        <v>3269.5400000000004</v>
      </c>
    </row>
    <row r="12" spans="1:5" ht="23.25">
      <c r="A12" s="84" t="s">
        <v>143</v>
      </c>
      <c r="B12" s="85">
        <v>7418.89</v>
      </c>
      <c r="C12" s="85">
        <v>253.23</v>
      </c>
      <c r="D12" s="85">
        <v>0</v>
      </c>
      <c r="E12" s="85">
        <f t="shared" si="0"/>
        <v>7672.12</v>
      </c>
    </row>
    <row r="13" spans="1:5" ht="23.25">
      <c r="A13" s="84" t="s">
        <v>144</v>
      </c>
      <c r="B13" s="85"/>
      <c r="C13" s="85"/>
      <c r="D13" s="85"/>
      <c r="E13" s="85">
        <f t="shared" si="0"/>
        <v>0</v>
      </c>
    </row>
    <row r="14" spans="1:5" ht="23.25">
      <c r="A14" s="84"/>
      <c r="B14" s="85"/>
      <c r="C14" s="85"/>
      <c r="D14" s="85"/>
      <c r="E14" s="85"/>
    </row>
    <row r="15" spans="1:5" ht="24" thickBot="1">
      <c r="A15" s="87"/>
      <c r="B15" s="88">
        <f>SUM(B8:B14)</f>
        <v>1061495.21</v>
      </c>
      <c r="C15" s="88">
        <f>SUM(C8:C14)</f>
        <v>5467.209999999999</v>
      </c>
      <c r="D15" s="88">
        <f>SUM(D8:D14)</f>
        <v>67879.81</v>
      </c>
      <c r="E15" s="88">
        <f>SUM(E8:E14)</f>
        <v>999082.61</v>
      </c>
    </row>
    <row r="16" ht="24" thickTop="1"/>
    <row r="18" spans="1:5" ht="23.25">
      <c r="A18" s="128" t="s">
        <v>145</v>
      </c>
      <c r="B18" s="128"/>
      <c r="C18" s="128"/>
      <c r="D18" s="128"/>
      <c r="E18" s="128"/>
    </row>
    <row r="19" spans="1:5" ht="23.25">
      <c r="A19" s="82" t="s">
        <v>136</v>
      </c>
      <c r="B19" s="90" t="s">
        <v>174</v>
      </c>
      <c r="C19" s="83" t="s">
        <v>137</v>
      </c>
      <c r="D19" s="83" t="s">
        <v>138</v>
      </c>
      <c r="E19" s="83" t="s">
        <v>139</v>
      </c>
    </row>
    <row r="20" spans="1:6" ht="23.25">
      <c r="A20" s="84" t="s">
        <v>98</v>
      </c>
      <c r="B20" s="85">
        <v>16287.24</v>
      </c>
      <c r="C20" s="85">
        <v>59872.73</v>
      </c>
      <c r="D20" s="85">
        <v>72607.02</v>
      </c>
      <c r="E20" s="85">
        <f aca="true" t="shared" si="1" ref="E20:E25">+B20+C20-D20</f>
        <v>3552.949999999997</v>
      </c>
      <c r="F20" s="86"/>
    </row>
    <row r="21" spans="1:5" ht="23.25">
      <c r="A21" s="84" t="s">
        <v>140</v>
      </c>
      <c r="B21" s="85">
        <v>974021</v>
      </c>
      <c r="C21" s="85">
        <v>106076</v>
      </c>
      <c r="D21" s="85">
        <v>115509</v>
      </c>
      <c r="E21" s="85">
        <f t="shared" si="1"/>
        <v>964588</v>
      </c>
    </row>
    <row r="22" spans="1:5" ht="23.25">
      <c r="A22" s="84" t="s">
        <v>141</v>
      </c>
      <c r="B22" s="85">
        <v>18600</v>
      </c>
      <c r="C22" s="85">
        <v>1400</v>
      </c>
      <c r="D22" s="85">
        <v>0</v>
      </c>
      <c r="E22" s="85">
        <f t="shared" si="1"/>
        <v>20000</v>
      </c>
    </row>
    <row r="23" spans="1:5" ht="23.25">
      <c r="A23" s="84" t="s">
        <v>142</v>
      </c>
      <c r="B23" s="85">
        <v>152.31</v>
      </c>
      <c r="C23" s="85">
        <v>3382.03</v>
      </c>
      <c r="D23" s="85">
        <v>264.8</v>
      </c>
      <c r="E23" s="85">
        <f t="shared" si="1"/>
        <v>3269.54</v>
      </c>
    </row>
    <row r="24" spans="1:5" ht="23.25">
      <c r="A24" s="84" t="s">
        <v>143</v>
      </c>
      <c r="B24" s="85">
        <v>3613.71</v>
      </c>
      <c r="C24" s="85">
        <v>4058.41</v>
      </c>
      <c r="D24" s="85">
        <v>0</v>
      </c>
      <c r="E24" s="85">
        <f t="shared" si="1"/>
        <v>7672.12</v>
      </c>
    </row>
    <row r="25" spans="1:5" ht="23.25">
      <c r="A25" s="84" t="s">
        <v>144</v>
      </c>
      <c r="B25" s="85"/>
      <c r="C25" s="85"/>
      <c r="D25" s="85"/>
      <c r="E25" s="85">
        <f t="shared" si="1"/>
        <v>0</v>
      </c>
    </row>
    <row r="26" spans="1:5" ht="23.25">
      <c r="A26" s="84"/>
      <c r="B26" s="91"/>
      <c r="C26" s="85"/>
      <c r="D26" s="85"/>
      <c r="E26" s="85"/>
    </row>
    <row r="27" spans="1:5" ht="24" thickBot="1">
      <c r="A27" s="87"/>
      <c r="B27" s="88">
        <f>SUM(B20:B26)</f>
        <v>1012674.26</v>
      </c>
      <c r="C27" s="88">
        <f>SUM(C20:C26)</f>
        <v>174789.17</v>
      </c>
      <c r="D27" s="88">
        <f>SUM(D20:D26)</f>
        <v>188380.82</v>
      </c>
      <c r="E27" s="88">
        <f>SUM(E20:E26)</f>
        <v>999082.61</v>
      </c>
    </row>
    <row r="28" ht="24" thickTop="1"/>
  </sheetData>
  <mergeCells count="5">
    <mergeCell ref="A1:E1"/>
    <mergeCell ref="A2:E2"/>
    <mergeCell ref="A18:E18"/>
    <mergeCell ref="A6:E6"/>
    <mergeCell ref="A3:E3"/>
  </mergeCells>
  <printOptions/>
  <pageMargins left="1.2" right="0.75" top="0.5" bottom="0.61" header="0.26" footer="0.39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E9" sqref="E9"/>
    </sheetView>
  </sheetViews>
  <sheetFormatPr defaultColWidth="9.140625" defaultRowHeight="12.75"/>
  <cols>
    <col min="1" max="1" width="6.421875" style="28" customWidth="1"/>
    <col min="2" max="2" width="37.8515625" style="28" customWidth="1"/>
    <col min="3" max="5" width="16.7109375" style="28" customWidth="1"/>
    <col min="6" max="6" width="12.421875" style="28" bestFit="1" customWidth="1"/>
    <col min="7" max="7" width="15.7109375" style="28" customWidth="1"/>
    <col min="8" max="16384" width="9.140625" style="28" customWidth="1"/>
  </cols>
  <sheetData>
    <row r="1" spans="1:5" ht="23.25">
      <c r="A1" s="135" t="s">
        <v>0</v>
      </c>
      <c r="B1" s="135"/>
      <c r="C1" s="135"/>
      <c r="D1" s="135"/>
      <c r="E1" s="135"/>
    </row>
    <row r="2" spans="1:5" ht="23.25">
      <c r="A2" s="135" t="s">
        <v>120</v>
      </c>
      <c r="B2" s="135"/>
      <c r="C2" s="135"/>
      <c r="D2" s="135"/>
      <c r="E2" s="135"/>
    </row>
    <row r="3" spans="1:5" ht="23.25">
      <c r="A3" s="135" t="s">
        <v>163</v>
      </c>
      <c r="B3" s="135"/>
      <c r="C3" s="135"/>
      <c r="D3" s="135"/>
      <c r="E3" s="135"/>
    </row>
    <row r="4" spans="1:5" ht="23.25">
      <c r="A4" s="29" t="s">
        <v>121</v>
      </c>
      <c r="B4" s="29"/>
      <c r="C4" s="30"/>
      <c r="D4" s="30"/>
      <c r="E4" s="31"/>
    </row>
    <row r="5" spans="1:5" ht="21.75">
      <c r="A5" s="129" t="s">
        <v>2</v>
      </c>
      <c r="B5" s="130"/>
      <c r="C5" s="133" t="s">
        <v>122</v>
      </c>
      <c r="D5" s="133" t="s">
        <v>162</v>
      </c>
      <c r="E5" s="32" t="s">
        <v>164</v>
      </c>
    </row>
    <row r="6" spans="1:5" ht="21.75">
      <c r="A6" s="131"/>
      <c r="B6" s="132"/>
      <c r="C6" s="134"/>
      <c r="D6" s="134"/>
      <c r="E6" s="33" t="s">
        <v>50</v>
      </c>
    </row>
    <row r="7" spans="1:5" s="37" customFormat="1" ht="21">
      <c r="A7" s="34" t="s">
        <v>123</v>
      </c>
      <c r="B7" s="35"/>
      <c r="C7" s="36">
        <f>+C8+C13+C21+C25+C28</f>
        <v>769100</v>
      </c>
      <c r="D7" s="36">
        <f>+D8+D13+D21+D25+D28</f>
        <v>34122.24</v>
      </c>
      <c r="E7" s="36">
        <f>+C7-D7</f>
        <v>734977.76</v>
      </c>
    </row>
    <row r="8" spans="1:7" ht="21.75">
      <c r="A8" s="38" t="s">
        <v>99</v>
      </c>
      <c r="B8" s="39"/>
      <c r="C8" s="40">
        <f>SUM(C9:C12)</f>
        <v>113600</v>
      </c>
      <c r="D8" s="40">
        <f>SUM(D9:D11)</f>
        <v>3756.24</v>
      </c>
      <c r="E8" s="40">
        <f>+C8-D8</f>
        <v>109843.76</v>
      </c>
      <c r="G8" s="41"/>
    </row>
    <row r="9" spans="1:5" ht="21.75">
      <c r="A9" s="42"/>
      <c r="B9" s="43" t="s">
        <v>86</v>
      </c>
      <c r="C9" s="44">
        <v>37000</v>
      </c>
      <c r="D9" s="44">
        <v>0</v>
      </c>
      <c r="E9" s="44"/>
    </row>
    <row r="10" spans="1:5" ht="21.75">
      <c r="A10" s="42"/>
      <c r="B10" s="43" t="s">
        <v>85</v>
      </c>
      <c r="C10" s="44">
        <v>70000</v>
      </c>
      <c r="D10" s="44">
        <v>3756.24</v>
      </c>
      <c r="E10" s="44"/>
    </row>
    <row r="11" spans="1:5" ht="21.75">
      <c r="A11" s="42"/>
      <c r="B11" s="43" t="s">
        <v>87</v>
      </c>
      <c r="C11" s="44">
        <v>6000</v>
      </c>
      <c r="D11" s="44">
        <v>0</v>
      </c>
      <c r="E11" s="44"/>
    </row>
    <row r="12" spans="1:5" ht="21.75">
      <c r="A12" s="42"/>
      <c r="B12" s="43" t="s">
        <v>172</v>
      </c>
      <c r="C12" s="44">
        <v>600</v>
      </c>
      <c r="D12" s="44">
        <v>0</v>
      </c>
      <c r="E12" s="44"/>
    </row>
    <row r="13" spans="1:5" ht="21.75">
      <c r="A13" s="38" t="s">
        <v>100</v>
      </c>
      <c r="B13" s="43"/>
      <c r="C13" s="40">
        <f>SUM(C14:C20)</f>
        <v>65500</v>
      </c>
      <c r="D13" s="40">
        <f>SUM(D14:D20)</f>
        <v>1900</v>
      </c>
      <c r="E13" s="40">
        <f>SUM(E14:E20)</f>
        <v>0</v>
      </c>
    </row>
    <row r="14" spans="1:5" ht="21.75">
      <c r="A14" s="42"/>
      <c r="B14" s="43" t="s">
        <v>124</v>
      </c>
      <c r="C14" s="44">
        <v>5000</v>
      </c>
      <c r="D14" s="45">
        <v>0</v>
      </c>
      <c r="E14" s="44"/>
    </row>
    <row r="15" spans="1:5" ht="21.75">
      <c r="A15" s="42"/>
      <c r="B15" s="43" t="s">
        <v>166</v>
      </c>
      <c r="C15" s="44">
        <v>30000</v>
      </c>
      <c r="D15" s="45">
        <v>0</v>
      </c>
      <c r="E15" s="44"/>
    </row>
    <row r="16" spans="1:5" ht="21.75">
      <c r="A16" s="42"/>
      <c r="B16" s="46" t="s">
        <v>167</v>
      </c>
      <c r="C16" s="44">
        <v>1000</v>
      </c>
      <c r="D16" s="45">
        <v>0</v>
      </c>
      <c r="E16" s="44"/>
    </row>
    <row r="17" spans="1:5" ht="21.75">
      <c r="A17" s="42"/>
      <c r="B17" s="46" t="s">
        <v>168</v>
      </c>
      <c r="C17" s="44">
        <v>26000</v>
      </c>
      <c r="D17" s="45">
        <v>1890</v>
      </c>
      <c r="E17" s="44"/>
    </row>
    <row r="18" spans="1:5" ht="21.75">
      <c r="A18" s="42"/>
      <c r="B18" s="46" t="s">
        <v>169</v>
      </c>
      <c r="C18" s="44">
        <v>1000</v>
      </c>
      <c r="D18" s="45">
        <v>0</v>
      </c>
      <c r="E18" s="44"/>
    </row>
    <row r="19" spans="1:5" ht="21.75">
      <c r="A19" s="42"/>
      <c r="B19" s="46" t="s">
        <v>170</v>
      </c>
      <c r="C19" s="44">
        <v>1000</v>
      </c>
      <c r="D19" s="45">
        <v>0</v>
      </c>
      <c r="E19" s="44"/>
    </row>
    <row r="20" spans="1:5" ht="21.75">
      <c r="A20" s="42"/>
      <c r="B20" s="46" t="s">
        <v>97</v>
      </c>
      <c r="C20" s="44">
        <v>1500</v>
      </c>
      <c r="D20" s="45">
        <v>10</v>
      </c>
      <c r="E20" s="44"/>
    </row>
    <row r="21" spans="1:5" ht="21.75">
      <c r="A21" s="47" t="s">
        <v>125</v>
      </c>
      <c r="B21" s="48"/>
      <c r="C21" s="40">
        <f>SUM(C22:C23)</f>
        <v>275000</v>
      </c>
      <c r="D21" s="40">
        <f>SUM(D22:D23)</f>
        <v>3371</v>
      </c>
      <c r="E21" s="40">
        <f>SUM(E22:E23)</f>
        <v>0</v>
      </c>
    </row>
    <row r="22" spans="1:5" ht="21.75">
      <c r="A22" s="42"/>
      <c r="B22" s="43" t="s">
        <v>126</v>
      </c>
      <c r="C22" s="44">
        <v>55000</v>
      </c>
      <c r="D22" s="45">
        <v>3371</v>
      </c>
      <c r="E22" s="44"/>
    </row>
    <row r="23" spans="1:5" ht="21.75">
      <c r="A23" s="42"/>
      <c r="B23" s="46" t="s">
        <v>88</v>
      </c>
      <c r="C23" s="44">
        <v>220000</v>
      </c>
      <c r="D23" s="45"/>
      <c r="E23" s="44"/>
    </row>
    <row r="24" spans="1:5" ht="21.75">
      <c r="A24" s="42"/>
      <c r="B24" s="46"/>
      <c r="C24" s="44"/>
      <c r="D24" s="45"/>
      <c r="E24" s="44"/>
    </row>
    <row r="25" spans="1:5" ht="21.75">
      <c r="A25" s="38" t="s">
        <v>127</v>
      </c>
      <c r="B25" s="48"/>
      <c r="C25" s="40">
        <f>SUM(C26:C27)</f>
        <v>274000</v>
      </c>
      <c r="D25" s="40">
        <f>SUM(D26:D27)</f>
        <v>25095</v>
      </c>
      <c r="E25" s="40">
        <f>SUM(E26:E27)</f>
        <v>0</v>
      </c>
    </row>
    <row r="26" spans="1:5" ht="21.75">
      <c r="A26" s="42"/>
      <c r="B26" s="43" t="s">
        <v>89</v>
      </c>
      <c r="C26" s="44">
        <v>270000</v>
      </c>
      <c r="D26" s="45">
        <v>24895</v>
      </c>
      <c r="E26" s="50"/>
    </row>
    <row r="27" spans="1:5" ht="21.75">
      <c r="A27" s="42"/>
      <c r="B27" s="46" t="s">
        <v>90</v>
      </c>
      <c r="C27" s="44">
        <v>4000</v>
      </c>
      <c r="D27" s="45">
        <v>200</v>
      </c>
      <c r="E27" s="50"/>
    </row>
    <row r="28" spans="1:5" ht="21.75">
      <c r="A28" s="38" t="s">
        <v>101</v>
      </c>
      <c r="B28" s="48"/>
      <c r="C28" s="40">
        <f>SUM(C29:C30)</f>
        <v>41000</v>
      </c>
      <c r="D28" s="49">
        <f>SUM(D29:D30)</f>
        <v>0</v>
      </c>
      <c r="E28" s="40">
        <f>+C28-D28</f>
        <v>41000</v>
      </c>
    </row>
    <row r="29" spans="1:5" ht="21.75">
      <c r="A29" s="42"/>
      <c r="B29" s="43" t="s">
        <v>128</v>
      </c>
      <c r="C29" s="44">
        <v>40000</v>
      </c>
      <c r="D29" s="45"/>
      <c r="E29" s="44"/>
    </row>
    <row r="30" spans="1:5" ht="21.75">
      <c r="A30" s="42"/>
      <c r="B30" s="43" t="s">
        <v>171</v>
      </c>
      <c r="C30" s="45">
        <v>1000</v>
      </c>
      <c r="D30" s="51"/>
      <c r="E30" s="44"/>
    </row>
    <row r="31" spans="1:5" ht="21.75">
      <c r="A31" s="42"/>
      <c r="B31" s="43"/>
      <c r="C31" s="45"/>
      <c r="D31" s="51"/>
      <c r="E31" s="44"/>
    </row>
    <row r="32" spans="1:5" s="37" customFormat="1" ht="21">
      <c r="A32" s="52" t="s">
        <v>129</v>
      </c>
      <c r="B32" s="53"/>
      <c r="C32" s="54"/>
      <c r="D32" s="54"/>
      <c r="E32" s="54"/>
    </row>
    <row r="33" spans="1:5" s="37" customFormat="1" ht="21">
      <c r="A33" s="55" t="s">
        <v>102</v>
      </c>
      <c r="B33" s="56"/>
      <c r="C33" s="57">
        <f>SUM(C34:C42)</f>
        <v>10910000</v>
      </c>
      <c r="D33" s="57">
        <f>SUM(D34:D42)</f>
        <v>817403.8800000001</v>
      </c>
      <c r="E33" s="57">
        <f>+C33-D33</f>
        <v>10092596.12</v>
      </c>
    </row>
    <row r="34" spans="1:5" ht="21.75">
      <c r="A34" s="42"/>
      <c r="B34" s="43" t="s">
        <v>130</v>
      </c>
      <c r="C34" s="44">
        <v>0</v>
      </c>
      <c r="D34" s="44"/>
      <c r="E34" s="44"/>
    </row>
    <row r="35" spans="1:5" ht="21.75">
      <c r="A35" s="42"/>
      <c r="B35" s="43" t="s">
        <v>93</v>
      </c>
      <c r="C35" s="44">
        <v>2000000</v>
      </c>
      <c r="D35" s="44">
        <v>255705.7</v>
      </c>
      <c r="E35" s="44"/>
    </row>
    <row r="36" spans="1:5" ht="21.75">
      <c r="A36" s="42"/>
      <c r="B36" s="43" t="s">
        <v>165</v>
      </c>
      <c r="C36" s="44">
        <v>4700000</v>
      </c>
      <c r="D36" s="44">
        <v>0</v>
      </c>
      <c r="E36" s="44"/>
    </row>
    <row r="37" spans="1:5" ht="21.75">
      <c r="A37" s="42"/>
      <c r="B37" s="43" t="s">
        <v>131</v>
      </c>
      <c r="C37" s="44">
        <v>80000</v>
      </c>
      <c r="D37" s="44">
        <v>0</v>
      </c>
      <c r="E37" s="44"/>
    </row>
    <row r="38" spans="1:5" ht="21.75">
      <c r="A38" s="42"/>
      <c r="B38" s="43" t="s">
        <v>91</v>
      </c>
      <c r="C38" s="44">
        <v>1000000</v>
      </c>
      <c r="D38" s="44">
        <v>221953.64</v>
      </c>
      <c r="E38" s="44"/>
    </row>
    <row r="39" spans="1:5" ht="21.75">
      <c r="A39" s="42" t="s">
        <v>42</v>
      </c>
      <c r="B39" s="43" t="s">
        <v>92</v>
      </c>
      <c r="C39" s="44">
        <v>2500000</v>
      </c>
      <c r="D39" s="44">
        <v>322126.28</v>
      </c>
      <c r="E39" s="44"/>
    </row>
    <row r="40" spans="1:5" ht="21.75">
      <c r="A40" s="42"/>
      <c r="B40" s="43" t="s">
        <v>96</v>
      </c>
      <c r="C40" s="44">
        <v>60000</v>
      </c>
      <c r="D40" s="44">
        <v>0</v>
      </c>
      <c r="E40" s="44"/>
    </row>
    <row r="41" spans="1:5" ht="21.75">
      <c r="A41" s="42"/>
      <c r="B41" s="43" t="s">
        <v>95</v>
      </c>
      <c r="C41" s="44">
        <v>70000</v>
      </c>
      <c r="D41" s="44">
        <v>17618.26</v>
      </c>
      <c r="E41" s="44"/>
    </row>
    <row r="42" spans="1:6" ht="21.75">
      <c r="A42" s="42"/>
      <c r="B42" s="43" t="s">
        <v>94</v>
      </c>
      <c r="C42" s="44">
        <v>500000</v>
      </c>
      <c r="D42" s="44">
        <v>0</v>
      </c>
      <c r="E42" s="44"/>
      <c r="F42" s="41"/>
    </row>
    <row r="43" spans="1:6" ht="21.75">
      <c r="A43" s="42"/>
      <c r="B43" s="43"/>
      <c r="C43" s="44"/>
      <c r="D43" s="44"/>
      <c r="E43" s="44"/>
      <c r="F43" s="41"/>
    </row>
    <row r="44" spans="1:6" ht="21.75">
      <c r="A44" s="42"/>
      <c r="B44" s="43"/>
      <c r="C44" s="44"/>
      <c r="D44" s="44"/>
      <c r="E44" s="44"/>
      <c r="F44" s="41"/>
    </row>
    <row r="45" spans="1:5" s="37" customFormat="1" ht="21">
      <c r="A45" s="52" t="s">
        <v>132</v>
      </c>
      <c r="B45" s="53"/>
      <c r="C45" s="58">
        <f>SUM(C46:C47)</f>
        <v>12400000</v>
      </c>
      <c r="D45" s="58">
        <f>SUM(D46:D47)</f>
        <v>3132608</v>
      </c>
      <c r="E45" s="57">
        <f>+C45-D45</f>
        <v>9267392</v>
      </c>
    </row>
    <row r="46" spans="1:5" ht="21.75">
      <c r="A46" s="42"/>
      <c r="B46" s="43" t="s">
        <v>70</v>
      </c>
      <c r="C46" s="45">
        <v>12400000</v>
      </c>
      <c r="D46" s="51">
        <v>3132608</v>
      </c>
      <c r="E46" s="44"/>
    </row>
    <row r="47" spans="1:5" ht="21.75">
      <c r="A47" s="42"/>
      <c r="B47" s="43"/>
      <c r="C47" s="45"/>
      <c r="D47" s="51"/>
      <c r="E47" s="44"/>
    </row>
    <row r="48" spans="1:6" s="37" customFormat="1" ht="33.75" customHeight="1">
      <c r="A48" s="59" t="s">
        <v>133</v>
      </c>
      <c r="B48" s="60"/>
      <c r="C48" s="58">
        <f>+C7+C33+C45</f>
        <v>24079100</v>
      </c>
      <c r="D48" s="58">
        <f>+D7+D33+D45</f>
        <v>3984134.12</v>
      </c>
      <c r="E48" s="57">
        <f>+C48-D48</f>
        <v>20094965.88</v>
      </c>
      <c r="F48" s="61"/>
    </row>
    <row r="50" spans="4:5" ht="21.75">
      <c r="D50" s="41"/>
      <c r="E50" s="41"/>
    </row>
    <row r="51" spans="3:5" ht="21.75">
      <c r="C51" s="106"/>
      <c r="D51" s="62"/>
      <c r="E51" s="41"/>
    </row>
    <row r="52" spans="4:5" ht="21.75">
      <c r="D52" s="62"/>
      <c r="E52" s="41"/>
    </row>
    <row r="53" spans="3:5" ht="21.75">
      <c r="C53" s="107"/>
      <c r="D53" s="62"/>
      <c r="E53" s="41"/>
    </row>
    <row r="54" ht="21.75">
      <c r="D54" s="62"/>
    </row>
    <row r="55" ht="21.75">
      <c r="D55" s="62"/>
    </row>
    <row r="56" ht="21.75">
      <c r="D56" s="62"/>
    </row>
  </sheetData>
  <mergeCells count="6">
    <mergeCell ref="A5:B6"/>
    <mergeCell ref="C5:C6"/>
    <mergeCell ref="D5:D6"/>
    <mergeCell ref="A1:E1"/>
    <mergeCell ref="A2:E2"/>
    <mergeCell ref="A3:E3"/>
  </mergeCells>
  <printOptions/>
  <pageMargins left="0.95" right="0.7480314960629921" top="0.38" bottom="0.5511811023622047" header="0.23" footer="0.2362204724409449"/>
  <pageSetup horizontalDpi="600" verticalDpi="600" orientation="portrait" paperSize="9" scale="75" r:id="rId1"/>
  <headerFooter alignWithMargins="0">
    <oddFooter>&amp;Cหน้าที่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75" workbookViewId="0" topLeftCell="A16">
      <selection activeCell="B18" sqref="B18"/>
    </sheetView>
  </sheetViews>
  <sheetFormatPr defaultColWidth="9.140625" defaultRowHeight="12.75"/>
  <cols>
    <col min="1" max="1" width="6.421875" style="93" customWidth="1"/>
    <col min="2" max="2" width="50.8515625" style="93" customWidth="1"/>
    <col min="3" max="5" width="13.28125" style="93" customWidth="1"/>
    <col min="6" max="6" width="9.140625" style="93" customWidth="1"/>
    <col min="7" max="7" width="10.00390625" style="93" bestFit="1" customWidth="1"/>
    <col min="8" max="8" width="11.00390625" style="93" bestFit="1" customWidth="1"/>
    <col min="9" max="9" width="9.140625" style="93" customWidth="1"/>
    <col min="10" max="10" width="11.140625" style="93" bestFit="1" customWidth="1"/>
    <col min="11" max="16384" width="9.140625" style="93" customWidth="1"/>
  </cols>
  <sheetData>
    <row r="1" spans="1:5" ht="23.25">
      <c r="A1" s="127" t="s">
        <v>0</v>
      </c>
      <c r="B1" s="127"/>
      <c r="C1" s="127"/>
      <c r="D1" s="127"/>
      <c r="E1" s="127"/>
    </row>
    <row r="2" spans="1:5" ht="23.25">
      <c r="A2" s="127" t="s">
        <v>146</v>
      </c>
      <c r="B2" s="127"/>
      <c r="C2" s="127"/>
      <c r="D2" s="127"/>
      <c r="E2" s="127"/>
    </row>
    <row r="3" spans="1:5" ht="23.25">
      <c r="A3" s="127" t="s">
        <v>163</v>
      </c>
      <c r="B3" s="127"/>
      <c r="C3" s="127"/>
      <c r="D3" s="127"/>
      <c r="E3" s="127"/>
    </row>
    <row r="4" spans="1:5" ht="23.25">
      <c r="A4" s="94" t="s">
        <v>147</v>
      </c>
      <c r="B4" s="95"/>
      <c r="C4" s="95"/>
      <c r="D4" s="95"/>
      <c r="E4" s="95"/>
    </row>
    <row r="5" spans="1:5" ht="23.25" customHeight="1">
      <c r="A5" s="94"/>
      <c r="B5" s="95"/>
      <c r="C5" s="95"/>
      <c r="D5" s="95"/>
      <c r="E5" s="95"/>
    </row>
    <row r="6" spans="1:5" ht="23.25" customHeight="1">
      <c r="A6" s="138" t="s">
        <v>148</v>
      </c>
      <c r="B6" s="138" t="s">
        <v>75</v>
      </c>
      <c r="C6" s="138" t="s">
        <v>149</v>
      </c>
      <c r="D6" s="138" t="s">
        <v>150</v>
      </c>
      <c r="E6" s="138" t="s">
        <v>151</v>
      </c>
    </row>
    <row r="7" spans="1:5" ht="23.25" customHeight="1">
      <c r="A7" s="139"/>
      <c r="B7" s="139"/>
      <c r="C7" s="139"/>
      <c r="D7" s="139"/>
      <c r="E7" s="139"/>
    </row>
    <row r="8" spans="1:5" ht="23.25" customHeight="1">
      <c r="A8" s="96">
        <v>1</v>
      </c>
      <c r="B8" s="110" t="s">
        <v>175</v>
      </c>
      <c r="C8" s="97">
        <v>51700</v>
      </c>
      <c r="D8" s="97">
        <v>51700</v>
      </c>
      <c r="E8" s="97">
        <f>+C8-D8</f>
        <v>0</v>
      </c>
    </row>
    <row r="9" spans="1:5" ht="23.25" customHeight="1">
      <c r="A9" s="98"/>
      <c r="B9" s="99" t="s">
        <v>176</v>
      </c>
      <c r="C9" s="97"/>
      <c r="D9" s="97"/>
      <c r="E9" s="97"/>
    </row>
    <row r="10" spans="1:5" ht="23.25" customHeight="1">
      <c r="A10" s="98">
        <v>2</v>
      </c>
      <c r="B10" s="100" t="s">
        <v>177</v>
      </c>
      <c r="C10" s="97">
        <v>300000</v>
      </c>
      <c r="D10" s="97">
        <v>300000</v>
      </c>
      <c r="E10" s="97">
        <f>+C10-D10</f>
        <v>0</v>
      </c>
    </row>
    <row r="11" spans="1:5" ht="23.25" customHeight="1">
      <c r="A11" s="98">
        <v>3</v>
      </c>
      <c r="B11" s="101" t="s">
        <v>178</v>
      </c>
      <c r="C11" s="97">
        <v>5840</v>
      </c>
      <c r="D11" s="97">
        <v>5840</v>
      </c>
      <c r="E11" s="97"/>
    </row>
    <row r="12" spans="1:5" ht="23.25" customHeight="1">
      <c r="A12" s="98">
        <v>4</v>
      </c>
      <c r="B12" s="101" t="s">
        <v>179</v>
      </c>
      <c r="C12" s="97">
        <v>810</v>
      </c>
      <c r="D12" s="97">
        <v>810</v>
      </c>
      <c r="E12" s="97">
        <f>+C12-D12</f>
        <v>0</v>
      </c>
    </row>
    <row r="13" spans="1:5" ht="23.25" customHeight="1">
      <c r="A13" s="98"/>
      <c r="B13" s="100"/>
      <c r="C13" s="97"/>
      <c r="D13" s="97"/>
      <c r="E13" s="97"/>
    </row>
    <row r="14" spans="1:5" ht="23.25" customHeight="1">
      <c r="A14" s="98"/>
      <c r="B14" s="100"/>
      <c r="C14" s="97"/>
      <c r="D14" s="97"/>
      <c r="E14" s="97">
        <f>+C14-D14-D15</f>
        <v>0</v>
      </c>
    </row>
    <row r="15" spans="1:5" ht="23.25" customHeight="1">
      <c r="A15" s="98"/>
      <c r="B15" s="100"/>
      <c r="C15" s="97"/>
      <c r="D15" s="97"/>
      <c r="E15" s="97">
        <v>0</v>
      </c>
    </row>
    <row r="16" spans="1:5" ht="23.25" customHeight="1">
      <c r="A16" s="98"/>
      <c r="B16" s="100"/>
      <c r="C16" s="97"/>
      <c r="D16" s="97"/>
      <c r="E16" s="97"/>
    </row>
    <row r="17" spans="1:5" ht="23.25" customHeight="1">
      <c r="A17" s="98"/>
      <c r="B17" s="100"/>
      <c r="C17" s="97"/>
      <c r="D17" s="97"/>
      <c r="E17" s="97">
        <f>+C17-D17</f>
        <v>0</v>
      </c>
    </row>
    <row r="18" spans="1:5" ht="23.25" customHeight="1">
      <c r="A18" s="98"/>
      <c r="B18" s="100"/>
      <c r="C18" s="97"/>
      <c r="D18" s="97"/>
      <c r="E18" s="97"/>
    </row>
    <row r="19" spans="1:8" ht="23.25" customHeight="1">
      <c r="A19" s="136" t="s">
        <v>103</v>
      </c>
      <c r="B19" s="137"/>
      <c r="C19" s="103">
        <f>SUM(C8:C18)</f>
        <v>358350</v>
      </c>
      <c r="D19" s="103">
        <f>SUM(D8:D18)</f>
        <v>358350</v>
      </c>
      <c r="E19" s="103">
        <f>SUM(E8:E18)</f>
        <v>0</v>
      </c>
      <c r="G19" s="104"/>
      <c r="H19" s="104"/>
    </row>
    <row r="20" ht="23.25" customHeight="1"/>
    <row r="21" ht="23.25" customHeight="1"/>
    <row r="22" ht="23.25" customHeight="1"/>
    <row r="23" ht="23.25" customHeight="1"/>
    <row r="24" spans="3:5" ht="21.75">
      <c r="C24" s="105"/>
      <c r="D24" s="105"/>
      <c r="E24" s="105"/>
    </row>
    <row r="25" ht="21.75">
      <c r="C25" s="102"/>
    </row>
  </sheetData>
  <mergeCells count="9">
    <mergeCell ref="A1:E1"/>
    <mergeCell ref="A2:E2"/>
    <mergeCell ref="E6:E7"/>
    <mergeCell ref="A3:E3"/>
    <mergeCell ref="A19:B19"/>
    <mergeCell ref="C6:C7"/>
    <mergeCell ref="D6:D7"/>
    <mergeCell ref="B6:B7"/>
    <mergeCell ref="A6:A7"/>
  </mergeCells>
  <printOptions/>
  <pageMargins left="0.61" right="0.38" top="0.68" bottom="0.36" header="0.19" footer="0.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MoZarD</cp:lastModifiedBy>
  <cp:lastPrinted>2009-08-19T06:21:38Z</cp:lastPrinted>
  <dcterms:created xsi:type="dcterms:W3CDTF">2004-03-11T06:00:22Z</dcterms:created>
  <dcterms:modified xsi:type="dcterms:W3CDTF">2009-12-31T06:48:32Z</dcterms:modified>
  <cp:category/>
  <cp:version/>
  <cp:contentType/>
  <cp:contentStatus/>
</cp:coreProperties>
</file>